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I\"/>
    </mc:Choice>
  </mc:AlternateContent>
  <bookViews>
    <workbookView xWindow="0" yWindow="0" windowWidth="0" windowHeight="0"/>
  </bookViews>
  <sheets>
    <sheet name="Rekapitulace stavby" sheetId="1" r:id="rId1"/>
    <sheet name="SO 101.1 - Zpevněné plochy" sheetId="2" r:id="rId2"/>
    <sheet name="SO 101.2 - Sanace" sheetId="3" r:id="rId3"/>
    <sheet name="SO 101.3 - Dopravní značení" sheetId="4" r:id="rId4"/>
    <sheet name="SO 301 - Oprava kanalizač...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101.1 - Zpevněné plochy'!$C$92:$K$306</definedName>
    <definedName name="_xlnm.Print_Area" localSheetId="1">'SO 101.1 - Zpevněné plochy'!$C$4:$J$41,'SO 101.1 - Zpevněné plochy'!$C$47:$J$72,'SO 101.1 - Zpevněné plochy'!$C$78:$K$306</definedName>
    <definedName name="_xlnm.Print_Titles" localSheetId="1">'SO 101.1 - Zpevněné plochy'!$92:$92</definedName>
    <definedName name="_xlnm._FilterDatabase" localSheetId="2" hidden="1">'SO 101.2 - Sanace'!$C$88:$K$116</definedName>
    <definedName name="_xlnm.Print_Area" localSheetId="2">'SO 101.2 - Sanace'!$C$4:$J$41,'SO 101.2 - Sanace'!$C$47:$J$68,'SO 101.2 - Sanace'!$C$74:$K$116</definedName>
    <definedName name="_xlnm.Print_Titles" localSheetId="2">'SO 101.2 - Sanace'!$88:$88</definedName>
    <definedName name="_xlnm._FilterDatabase" localSheetId="3" hidden="1">'SO 101.3 - Dopravní značení'!$C$90:$K$152</definedName>
    <definedName name="_xlnm.Print_Area" localSheetId="3">'SO 101.3 - Dopravní značení'!$C$4:$J$41,'SO 101.3 - Dopravní značení'!$C$47:$J$70,'SO 101.3 - Dopravní značení'!$C$76:$K$152</definedName>
    <definedName name="_xlnm.Print_Titles" localSheetId="3">'SO 101.3 - Dopravní značení'!$90:$90</definedName>
    <definedName name="_xlnm._FilterDatabase" localSheetId="4" hidden="1">'SO 301 - Oprava kanalizač...'!$C$85:$K$300</definedName>
    <definedName name="_xlnm.Print_Area" localSheetId="4">'SO 301 - Oprava kanalizač...'!$C$4:$J$39,'SO 301 - Oprava kanalizač...'!$C$45:$J$67,'SO 301 - Oprava kanalizač...'!$C$73:$K$300</definedName>
    <definedName name="_xlnm.Print_Titles" localSheetId="4">'SO 301 - Oprava kanalizač...'!$85:$85</definedName>
    <definedName name="_xlnm._FilterDatabase" localSheetId="5" hidden="1">'VRN - Vedlejší rozpočtové...'!$C$87:$K$124</definedName>
    <definedName name="_xlnm.Print_Area" localSheetId="5">'VRN - Vedlejší rozpočtové...'!$C$4:$J$39,'VRN - Vedlejší rozpočtové...'!$C$45:$J$69,'VRN - Vedlejší rozpočtové...'!$C$75:$K$124</definedName>
    <definedName name="_xlnm.Print_Titles" localSheetId="5">'VRN - Vedlejší rozpočtové...'!$87:$87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123"/>
  <c r="BH123"/>
  <c r="BG123"/>
  <c r="BF123"/>
  <c r="T123"/>
  <c r="T122"/>
  <c r="R123"/>
  <c r="R122"/>
  <c r="P123"/>
  <c r="P122"/>
  <c r="BI120"/>
  <c r="BH120"/>
  <c r="BG120"/>
  <c r="BF120"/>
  <c r="T120"/>
  <c r="T119"/>
  <c r="R120"/>
  <c r="R119"/>
  <c r="P120"/>
  <c r="P119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1"/>
  <c r="BH91"/>
  <c r="BG91"/>
  <c r="BF91"/>
  <c r="T91"/>
  <c r="T90"/>
  <c r="T89"/>
  <c r="R91"/>
  <c r="R90"/>
  <c r="R89"/>
  <c r="P91"/>
  <c r="P90"/>
  <c r="P89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5" r="J37"/>
  <c r="J36"/>
  <c i="1" r="AY59"/>
  <c i="5" r="J35"/>
  <c i="1" r="AX59"/>
  <c i="5"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3"/>
  <c r="BH283"/>
  <c r="BG283"/>
  <c r="BF283"/>
  <c r="T283"/>
  <c r="R283"/>
  <c r="P283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1"/>
  <c r="BH231"/>
  <c r="BG231"/>
  <c r="BF231"/>
  <c r="T231"/>
  <c r="R231"/>
  <c r="P231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76"/>
  <c r="BH176"/>
  <c r="BG176"/>
  <c r="BF176"/>
  <c r="T176"/>
  <c r="R176"/>
  <c r="P176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2"/>
  <c r="BH152"/>
  <c r="BG152"/>
  <c r="BF152"/>
  <c r="T152"/>
  <c r="R152"/>
  <c r="P152"/>
  <c r="BI149"/>
  <c r="BH149"/>
  <c r="BG149"/>
  <c r="BF149"/>
  <c r="T149"/>
  <c r="R149"/>
  <c r="P149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09"/>
  <c r="BH109"/>
  <c r="BG109"/>
  <c r="BF109"/>
  <c r="T109"/>
  <c r="R109"/>
  <c r="P109"/>
  <c r="BI101"/>
  <c r="BH101"/>
  <c r="BG101"/>
  <c r="BF101"/>
  <c r="T101"/>
  <c r="R101"/>
  <c r="P101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4" r="J39"/>
  <c r="J38"/>
  <c i="1" r="AY58"/>
  <c i="4" r="J37"/>
  <c i="1" r="AX58"/>
  <c i="4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50"/>
  <c i="3" r="J39"/>
  <c r="J38"/>
  <c i="1" r="AY57"/>
  <c i="3" r="J37"/>
  <c i="1" r="AX57"/>
  <c i="3" r="BI113"/>
  <c r="BH113"/>
  <c r="BG113"/>
  <c r="BF113"/>
  <c r="T113"/>
  <c r="T112"/>
  <c r="R113"/>
  <c r="R112"/>
  <c r="P113"/>
  <c r="P112"/>
  <c r="BI108"/>
  <c r="BH108"/>
  <c r="BG108"/>
  <c r="BF108"/>
  <c r="T108"/>
  <c r="T107"/>
  <c r="R108"/>
  <c r="R107"/>
  <c r="P108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2" r="J39"/>
  <c r="J38"/>
  <c i="1" r="AY56"/>
  <c i="2" r="J37"/>
  <c i="1" r="AX56"/>
  <c i="2"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4"/>
  <c r="BH154"/>
  <c r="BG154"/>
  <c r="BF154"/>
  <c r="T154"/>
  <c r="R154"/>
  <c r="P154"/>
  <c r="BI147"/>
  <c r="BH147"/>
  <c r="BG147"/>
  <c r="BF147"/>
  <c r="T147"/>
  <c r="R147"/>
  <c r="P147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1" r="L50"/>
  <c r="AM50"/>
  <c r="AM49"/>
  <c r="L49"/>
  <c r="AM47"/>
  <c r="L47"/>
  <c r="L45"/>
  <c r="L44"/>
  <c i="6" r="J106"/>
  <c r="J99"/>
  <c r="BK91"/>
  <c i="5" r="BK294"/>
  <c r="J283"/>
  <c r="BK269"/>
  <c r="J252"/>
  <c r="BK244"/>
  <c r="BK231"/>
  <c r="J219"/>
  <c r="BK197"/>
  <c r="J152"/>
  <c r="J122"/>
  <c i="4" r="BK152"/>
  <c r="BK136"/>
  <c r="J120"/>
  <c r="BK103"/>
  <c r="J97"/>
  <c i="3" r="J104"/>
  <c i="2" r="J300"/>
  <c r="BK280"/>
  <c r="J265"/>
  <c r="BK249"/>
  <c r="J227"/>
  <c r="BK215"/>
  <c r="BK190"/>
  <c r="J167"/>
  <c r="J160"/>
  <c r="BK113"/>
  <c r="BK96"/>
  <c i="6" r="J120"/>
  <c r="J113"/>
  <c r="BK111"/>
  <c r="BK103"/>
  <c r="J96"/>
  <c i="5" r="J299"/>
  <c r="J269"/>
  <c r="BK257"/>
  <c r="J231"/>
  <c r="J197"/>
  <c r="J131"/>
  <c r="BK92"/>
  <c i="4" r="BK149"/>
  <c r="J116"/>
  <c i="3" r="J101"/>
  <c i="2" r="BK298"/>
  <c r="BK287"/>
  <c r="BK264"/>
  <c r="BK242"/>
  <c r="J229"/>
  <c r="BK184"/>
  <c r="J154"/>
  <c r="J132"/>
  <c r="BK119"/>
  <c i="6" r="BK117"/>
  <c r="J111"/>
  <c r="BK96"/>
  <c i="5" r="J293"/>
  <c r="J263"/>
  <c r="BK252"/>
  <c r="J244"/>
  <c r="BK218"/>
  <c r="BK206"/>
  <c r="J162"/>
  <c r="J127"/>
  <c r="BK91"/>
  <c i="4" r="BK144"/>
  <c r="BK120"/>
  <c r="J103"/>
  <c r="BK94"/>
  <c i="3" r="BK100"/>
  <c i="2" r="J298"/>
  <c r="J293"/>
  <c r="J287"/>
  <c r="BK258"/>
  <c r="BK211"/>
  <c r="BK166"/>
  <c r="BK140"/>
  <c r="BK122"/>
  <c i="5" r="J176"/>
  <c r="J128"/>
  <c r="J101"/>
  <c i="4" r="J144"/>
  <c r="J121"/>
  <c i="3" r="J100"/>
  <c i="2" r="J295"/>
  <c r="BK269"/>
  <c r="BK227"/>
  <c r="BK204"/>
  <c r="J179"/>
  <c r="BK147"/>
  <c i="6" r="J101"/>
  <c r="BK98"/>
  <c i="5" r="J300"/>
  <c r="BK297"/>
  <c r="J292"/>
  <c r="BK275"/>
  <c r="BK260"/>
  <c r="BK251"/>
  <c r="BK242"/>
  <c r="J225"/>
  <c r="J206"/>
  <c r="BK191"/>
  <c r="BK166"/>
  <c r="BK131"/>
  <c r="J92"/>
  <c i="4" r="BK146"/>
  <c r="J125"/>
  <c r="J113"/>
  <c r="BK101"/>
  <c i="3" r="J113"/>
  <c i="2" r="J294"/>
  <c r="BK283"/>
  <c r="BK273"/>
  <c r="J261"/>
  <c r="J244"/>
  <c r="J219"/>
  <c r="J184"/>
  <c r="BK168"/>
  <c r="BK161"/>
  <c r="J119"/>
  <c r="BK100"/>
  <c i="6" r="BK123"/>
  <c r="J117"/>
  <c r="BK112"/>
  <c r="BK106"/>
  <c r="BK97"/>
  <c i="5" r="J294"/>
  <c r="BK273"/>
  <c r="J247"/>
  <c r="J239"/>
  <c r="J218"/>
  <c r="BK152"/>
  <c r="BK109"/>
  <c r="BK89"/>
  <c i="4" r="J123"/>
  <c r="BK97"/>
  <c i="3" r="J92"/>
  <c i="2" r="BK293"/>
  <c r="J273"/>
  <c r="J256"/>
  <c r="BK229"/>
  <c r="BK197"/>
  <c r="J161"/>
  <c r="J126"/>
  <c i="6" r="J123"/>
  <c r="BK113"/>
  <c r="J98"/>
  <c i="5" r="BK283"/>
  <c r="J260"/>
  <c r="BK248"/>
  <c r="BK239"/>
  <c r="J217"/>
  <c r="J191"/>
  <c r="BK128"/>
  <c r="BK101"/>
  <c i="4" r="BK145"/>
  <c r="J136"/>
  <c r="BK109"/>
  <c r="J101"/>
  <c i="3" r="BK102"/>
  <c r="J96"/>
  <c i="2" r="BK294"/>
  <c r="BK288"/>
  <c r="J249"/>
  <c r="BK167"/>
  <c r="BK154"/>
  <c r="J133"/>
  <c r="BK126"/>
  <c i="5" r="BK217"/>
  <c r="J129"/>
  <c r="J124"/>
  <c i="4" r="BK151"/>
  <c r="BK123"/>
  <c i="3" r="BK108"/>
  <c r="BK97"/>
  <c i="2" r="BK297"/>
  <c r="J280"/>
  <c r="J242"/>
  <c r="BK183"/>
  <c r="J168"/>
  <c r="J96"/>
  <c i="6" r="J103"/>
  <c r="J97"/>
  <c i="5" r="BK299"/>
  <c r="BK293"/>
  <c r="J273"/>
  <c r="BK254"/>
  <c r="J248"/>
  <c r="J243"/>
  <c r="J222"/>
  <c r="BK200"/>
  <c r="BK176"/>
  <c r="BK162"/>
  <c r="J109"/>
  <c i="4" r="J149"/>
  <c r="J146"/>
  <c r="BK121"/>
  <c r="BK106"/>
  <c r="J102"/>
  <c r="J94"/>
  <c i="3" r="J102"/>
  <c i="2" r="J289"/>
  <c r="J269"/>
  <c r="J258"/>
  <c r="J247"/>
  <c r="J224"/>
  <c r="J204"/>
  <c r="BK176"/>
  <c r="J166"/>
  <c r="J130"/>
  <c r="J106"/>
  <c i="1" r="AS55"/>
  <c i="6" r="BK109"/>
  <c r="BK99"/>
  <c i="5" r="BK300"/>
  <c r="J266"/>
  <c r="J254"/>
  <c r="BK222"/>
  <c r="J214"/>
  <c r="BK124"/>
  <c r="J91"/>
  <c i="4" r="BK125"/>
  <c r="J98"/>
  <c i="3" r="BK96"/>
  <c i="2" r="BK295"/>
  <c r="BK277"/>
  <c r="BK261"/>
  <c r="BK240"/>
  <c r="BK224"/>
  <c r="BK179"/>
  <c r="BK139"/>
  <c r="BK106"/>
  <c i="6" r="J114"/>
  <c r="J109"/>
  <c i="5" r="J297"/>
  <c r="BK266"/>
  <c r="J257"/>
  <c r="BK247"/>
  <c r="BK225"/>
  <c r="J200"/>
  <c r="BK149"/>
  <c r="BK121"/>
  <c i="4" r="J151"/>
  <c r="J139"/>
  <c r="BK113"/>
  <c r="BK102"/>
  <c i="3" r="BK113"/>
  <c r="J97"/>
  <c i="2" r="J297"/>
  <c r="BK289"/>
  <c r="J264"/>
  <c r="BK256"/>
  <c r="BK170"/>
  <c r="BK160"/>
  <c r="BK132"/>
  <c r="J113"/>
  <c i="5" r="J149"/>
  <c r="BK122"/>
  <c i="4" r="J145"/>
  <c r="BK122"/>
  <c i="3" r="BK104"/>
  <c i="2" r="J304"/>
  <c r="J277"/>
  <c r="BK247"/>
  <c r="BK219"/>
  <c r="J197"/>
  <c r="J176"/>
  <c r="BK133"/>
  <c r="J140"/>
  <c i="6" r="BK114"/>
  <c r="BK101"/>
  <c i="5" r="BK292"/>
  <c r="BK263"/>
  <c r="J242"/>
  <c r="BK219"/>
  <c r="J194"/>
  <c r="J121"/>
  <c i="4" r="J141"/>
  <c r="J122"/>
  <c i="3" r="J108"/>
  <c i="2" r="BK300"/>
  <c r="J288"/>
  <c r="BK265"/>
  <c r="J240"/>
  <c r="J215"/>
  <c r="BK163"/>
  <c r="J147"/>
  <c r="J122"/>
  <c i="6" r="BK120"/>
  <c r="J112"/>
  <c r="J91"/>
  <c i="5" r="J275"/>
  <c r="J251"/>
  <c r="BK243"/>
  <c r="BK214"/>
  <c r="J166"/>
  <c r="BK129"/>
  <c i="4" r="J152"/>
  <c r="BK141"/>
  <c r="BK116"/>
  <c r="J106"/>
  <c r="BK98"/>
  <c i="3" r="BK101"/>
  <c r="BK92"/>
  <c i="2" r="J292"/>
  <c r="J283"/>
  <c r="J183"/>
  <c r="J163"/>
  <c r="J139"/>
  <c r="BK130"/>
  <c i="5" r="BK194"/>
  <c r="BK127"/>
  <c r="J89"/>
  <c i="4" r="BK139"/>
  <c r="J109"/>
  <c i="2" r="BK304"/>
  <c r="BK292"/>
  <c r="BK244"/>
  <c r="J211"/>
  <c r="J190"/>
  <c r="J170"/>
  <c r="J100"/>
  <c l="1" r="P95"/>
  <c r="T182"/>
  <c r="R189"/>
  <c r="P260"/>
  <c r="P286"/>
  <c r="P296"/>
  <c r="P299"/>
  <c i="3" r="R91"/>
  <c r="R90"/>
  <c r="R89"/>
  <c i="4" r="BK93"/>
  <c r="BK108"/>
  <c r="J108"/>
  <c r="J67"/>
  <c r="BK143"/>
  <c r="J143"/>
  <c r="J68"/>
  <c r="BK150"/>
  <c r="J150"/>
  <c r="J69"/>
  <c i="2" r="T95"/>
  <c r="R182"/>
  <c r="BK189"/>
  <c r="J189"/>
  <c r="J67"/>
  <c r="BK260"/>
  <c r="J260"/>
  <c r="J68"/>
  <c r="BK286"/>
  <c r="J286"/>
  <c r="J69"/>
  <c r="BK296"/>
  <c r="J296"/>
  <c r="J70"/>
  <c r="R296"/>
  <c r="T299"/>
  <c i="3" r="T91"/>
  <c r="T90"/>
  <c r="T89"/>
  <c i="4" r="T93"/>
  <c r="T108"/>
  <c r="T143"/>
  <c r="P150"/>
  <c i="5" r="R88"/>
  <c r="BK175"/>
  <c r="J175"/>
  <c r="J63"/>
  <c r="R175"/>
  <c r="P199"/>
  <c r="R199"/>
  <c r="BK291"/>
  <c r="J291"/>
  <c r="J65"/>
  <c r="R291"/>
  <c r="BK298"/>
  <c r="J298"/>
  <c r="J66"/>
  <c r="P298"/>
  <c r="T298"/>
  <c i="2" r="R95"/>
  <c r="P182"/>
  <c r="T189"/>
  <c r="R260"/>
  <c r="R286"/>
  <c r="T296"/>
  <c r="R299"/>
  <c i="4" r="P93"/>
  <c r="P108"/>
  <c r="P143"/>
  <c r="T150"/>
  <c i="5" r="T88"/>
  <c r="BK199"/>
  <c r="J199"/>
  <c r="J64"/>
  <c i="6" r="T95"/>
  <c i="2" r="BK95"/>
  <c r="J95"/>
  <c r="J65"/>
  <c r="BK182"/>
  <c r="J182"/>
  <c r="J66"/>
  <c r="P189"/>
  <c r="T260"/>
  <c r="T286"/>
  <c r="BK299"/>
  <c r="J299"/>
  <c r="J71"/>
  <c i="3" r="BK91"/>
  <c r="J91"/>
  <c r="J65"/>
  <c r="P91"/>
  <c r="P90"/>
  <c r="P89"/>
  <c i="1" r="AU57"/>
  <c i="4" r="R93"/>
  <c r="R108"/>
  <c r="R143"/>
  <c r="R150"/>
  <c i="5" r="BK88"/>
  <c r="J88"/>
  <c r="J61"/>
  <c r="P88"/>
  <c r="P175"/>
  <c r="T175"/>
  <c r="T199"/>
  <c r="P291"/>
  <c r="T291"/>
  <c r="R298"/>
  <c i="6" r="BK95"/>
  <c r="J95"/>
  <c r="J63"/>
  <c r="P95"/>
  <c r="R95"/>
  <c r="BK108"/>
  <c r="J108"/>
  <c r="J65"/>
  <c r="P108"/>
  <c r="R108"/>
  <c r="T108"/>
  <c i="2" r="BE130"/>
  <c r="BE132"/>
  <c r="BE140"/>
  <c r="BE160"/>
  <c r="BE161"/>
  <c r="BE166"/>
  <c r="BE179"/>
  <c r="BE183"/>
  <c r="BE184"/>
  <c r="BE204"/>
  <c r="BE215"/>
  <c r="BE240"/>
  <c r="BE256"/>
  <c r="BE258"/>
  <c r="BE264"/>
  <c r="BE273"/>
  <c r="BE288"/>
  <c r="BE294"/>
  <c r="BE298"/>
  <c r="BE304"/>
  <c i="3" r="F86"/>
  <c r="BK112"/>
  <c r="J112"/>
  <c r="J67"/>
  <c i="4" r="E79"/>
  <c r="J85"/>
  <c r="BE94"/>
  <c r="BE106"/>
  <c r="BE113"/>
  <c r="BE120"/>
  <c i="5" r="J80"/>
  <c r="BE101"/>
  <c r="BE109"/>
  <c r="BE149"/>
  <c r="BE162"/>
  <c r="BE197"/>
  <c r="BE206"/>
  <c i="2" r="E81"/>
  <c r="BE113"/>
  <c r="BE119"/>
  <c r="BE167"/>
  <c r="BE168"/>
  <c r="BE176"/>
  <c r="BE190"/>
  <c r="BE211"/>
  <c r="BE219"/>
  <c r="BE242"/>
  <c r="BE244"/>
  <c r="BE269"/>
  <c r="BE277"/>
  <c r="BE292"/>
  <c i="3" r="E50"/>
  <c r="BE102"/>
  <c i="4" r="F59"/>
  <c r="BE98"/>
  <c r="BE101"/>
  <c r="BE103"/>
  <c r="BE109"/>
  <c r="BE121"/>
  <c r="BE123"/>
  <c r="BE146"/>
  <c r="BE149"/>
  <c i="5" r="E76"/>
  <c r="BE91"/>
  <c r="BE122"/>
  <c r="BE166"/>
  <c r="BE218"/>
  <c r="BE242"/>
  <c r="BE244"/>
  <c r="BE252"/>
  <c r="BE254"/>
  <c r="BE263"/>
  <c r="BE273"/>
  <c r="BE283"/>
  <c r="BE292"/>
  <c i="6" r="E48"/>
  <c r="J52"/>
  <c r="BE91"/>
  <c r="BE103"/>
  <c r="BE106"/>
  <c r="BE109"/>
  <c r="BE112"/>
  <c r="BE123"/>
  <c i="2" r="J56"/>
  <c r="F59"/>
  <c r="BE96"/>
  <c r="BE100"/>
  <c r="BE126"/>
  <c r="BE139"/>
  <c r="BE154"/>
  <c r="BE170"/>
  <c r="BE197"/>
  <c r="BE224"/>
  <c r="BE227"/>
  <c r="BE229"/>
  <c r="BE247"/>
  <c r="BE265"/>
  <c r="BE280"/>
  <c r="BE283"/>
  <c i="3" r="BE97"/>
  <c r="BE108"/>
  <c r="BE113"/>
  <c i="4" r="BE102"/>
  <c r="BE116"/>
  <c r="BE125"/>
  <c r="BE136"/>
  <c r="BE141"/>
  <c r="BE151"/>
  <c r="BK105"/>
  <c r="J105"/>
  <c r="J66"/>
  <c i="5" r="F55"/>
  <c r="BE131"/>
  <c r="BE152"/>
  <c r="BE176"/>
  <c r="BE191"/>
  <c r="BE194"/>
  <c r="BE200"/>
  <c r="BE214"/>
  <c r="BE231"/>
  <c r="BE243"/>
  <c r="BE251"/>
  <c r="BE260"/>
  <c r="BE269"/>
  <c r="BE293"/>
  <c r="BE294"/>
  <c r="BE299"/>
  <c i="6" r="BE96"/>
  <c r="BE98"/>
  <c r="BE99"/>
  <c r="BE111"/>
  <c r="BE113"/>
  <c r="BE114"/>
  <c r="BE117"/>
  <c r="BE120"/>
  <c i="2" r="BE106"/>
  <c r="BE122"/>
  <c r="BE133"/>
  <c r="BE147"/>
  <c r="BE163"/>
  <c r="BE249"/>
  <c r="BE261"/>
  <c r="BE287"/>
  <c r="BE289"/>
  <c r="BE293"/>
  <c r="BE295"/>
  <c r="BE297"/>
  <c r="BE300"/>
  <c i="3" r="J56"/>
  <c r="BE92"/>
  <c r="BE96"/>
  <c r="BE100"/>
  <c r="BE101"/>
  <c r="BE104"/>
  <c r="BK107"/>
  <c r="J107"/>
  <c r="J66"/>
  <c i="4" r="BE97"/>
  <c r="BE122"/>
  <c r="BE139"/>
  <c r="BE144"/>
  <c r="BE145"/>
  <c r="BE152"/>
  <c i="5" r="BE89"/>
  <c r="BE92"/>
  <c r="BE121"/>
  <c r="BE124"/>
  <c r="BE127"/>
  <c r="BE128"/>
  <c r="BE129"/>
  <c r="BE217"/>
  <c r="BE219"/>
  <c r="BE222"/>
  <c r="BE225"/>
  <c r="BE239"/>
  <c r="BE247"/>
  <c r="BE248"/>
  <c r="BE257"/>
  <c r="BE266"/>
  <c r="BE275"/>
  <c r="BE297"/>
  <c r="BE300"/>
  <c r="BK165"/>
  <c r="J165"/>
  <c r="J62"/>
  <c i="6" r="F55"/>
  <c r="BE97"/>
  <c r="BE101"/>
  <c r="BK90"/>
  <c r="J90"/>
  <c r="J61"/>
  <c r="BK105"/>
  <c r="J105"/>
  <c r="J64"/>
  <c r="BK116"/>
  <c r="J116"/>
  <c r="J66"/>
  <c r="BK119"/>
  <c r="J119"/>
  <c r="J67"/>
  <c r="BK122"/>
  <c r="J122"/>
  <c r="J68"/>
  <c i="3" r="F39"/>
  <c i="1" r="BD57"/>
  <c i="5" r="J34"/>
  <c i="1" r="AW59"/>
  <c i="3" r="F38"/>
  <c i="1" r="BC57"/>
  <c i="3" r="F37"/>
  <c i="1" r="BB57"/>
  <c i="4" r="F36"/>
  <c i="1" r="BA58"/>
  <c i="4" r="J36"/>
  <c i="1" r="AW58"/>
  <c i="2" r="F36"/>
  <c i="1" r="BA56"/>
  <c r="AS54"/>
  <c i="4" r="F38"/>
  <c i="1" r="BC58"/>
  <c i="5" r="F34"/>
  <c i="1" r="BA59"/>
  <c i="2" r="F38"/>
  <c i="1" r="BC56"/>
  <c i="4" r="F39"/>
  <c i="1" r="BD58"/>
  <c i="6" r="F36"/>
  <c i="1" r="BC60"/>
  <c i="3" r="J36"/>
  <c i="1" r="AW57"/>
  <c i="6" r="F35"/>
  <c i="1" r="BB60"/>
  <c i="5" r="F35"/>
  <c i="1" r="BB59"/>
  <c i="6" r="F37"/>
  <c i="1" r="BD60"/>
  <c i="2" r="F37"/>
  <c i="1" r="BB56"/>
  <c i="6" r="J34"/>
  <c i="1" r="AW60"/>
  <c i="2" r="J36"/>
  <c i="1" r="AW56"/>
  <c i="6" r="F34"/>
  <c i="1" r="BA60"/>
  <c i="4" r="F37"/>
  <c i="1" r="BB58"/>
  <c i="3" r="F36"/>
  <c i="1" r="BA57"/>
  <c i="5" r="F37"/>
  <c i="1" r="BD59"/>
  <c i="2" r="F39"/>
  <c i="1" r="BD56"/>
  <c i="5" r="F36"/>
  <c i="1" r="BC59"/>
  <c i="6" l="1" r="R94"/>
  <c r="R88"/>
  <c i="4" r="R92"/>
  <c r="R91"/>
  <c r="P92"/>
  <c r="P91"/>
  <c i="1" r="AU58"/>
  <c i="4" r="BK92"/>
  <c r="J92"/>
  <c r="J64"/>
  <c i="5" r="R87"/>
  <c r="R86"/>
  <c i="4" r="T92"/>
  <c r="T91"/>
  <c i="2" r="T94"/>
  <c r="T93"/>
  <c i="5" r="P87"/>
  <c r="P86"/>
  <c i="1" r="AU59"/>
  <c i="5" r="T87"/>
  <c r="T86"/>
  <c i="2" r="R94"/>
  <c r="R93"/>
  <c r="P94"/>
  <c r="P93"/>
  <c i="1" r="AU56"/>
  <c i="6" r="P94"/>
  <c r="P88"/>
  <c i="1" r="AU60"/>
  <c i="6" r="T94"/>
  <c r="T88"/>
  <c i="4" r="J93"/>
  <c r="J65"/>
  <c i="2" r="BK94"/>
  <c r="J94"/>
  <c r="J64"/>
  <c i="3" r="BK90"/>
  <c r="J90"/>
  <c r="J64"/>
  <c i="5" r="BK87"/>
  <c r="J87"/>
  <c r="J60"/>
  <c i="6" r="BK89"/>
  <c r="J89"/>
  <c r="J60"/>
  <c r="BK94"/>
  <c r="J94"/>
  <c r="J62"/>
  <c i="1" r="BA55"/>
  <c r="BA54"/>
  <c r="W30"/>
  <c i="4" r="J35"/>
  <c i="1" r="AV58"/>
  <c r="AT58"/>
  <c i="3" r="J35"/>
  <c i="1" r="AV57"/>
  <c r="AT57"/>
  <c i="6" r="J33"/>
  <c i="1" r="AV60"/>
  <c r="AT60"/>
  <c i="2" r="F35"/>
  <c i="1" r="AZ56"/>
  <c r="BB55"/>
  <c r="AX55"/>
  <c r="BC55"/>
  <c r="BC54"/>
  <c r="W32"/>
  <c i="3" r="F35"/>
  <c i="1" r="AZ57"/>
  <c r="BD55"/>
  <c r="BD54"/>
  <c r="W33"/>
  <c i="5" r="F33"/>
  <c i="1" r="AZ59"/>
  <c i="2" r="J35"/>
  <c i="1" r="AV56"/>
  <c r="AT56"/>
  <c i="6" r="F33"/>
  <c i="1" r="AZ60"/>
  <c i="4" r="F35"/>
  <c i="1" r="AZ58"/>
  <c i="5" r="J33"/>
  <c i="1" r="AV59"/>
  <c r="AT59"/>
  <c i="3" l="1" r="BK89"/>
  <c r="J89"/>
  <c i="4" r="BK91"/>
  <c r="J91"/>
  <c r="J63"/>
  <c i="2" r="BK93"/>
  <c r="J93"/>
  <c i="5" r="BK86"/>
  <c r="J86"/>
  <c i="6" r="BK88"/>
  <c r="J88"/>
  <c i="1" r="AZ55"/>
  <c r="AV55"/>
  <c r="AW55"/>
  <c r="AY55"/>
  <c i="3" r="J32"/>
  <c i="1" r="AG57"/>
  <c r="AN57"/>
  <c i="2" r="J32"/>
  <c i="1" r="AG56"/>
  <c r="AN56"/>
  <c i="5" r="J30"/>
  <c i="1" r="AG59"/>
  <c r="AN59"/>
  <c r="AU55"/>
  <c r="AU54"/>
  <c r="BB54"/>
  <c r="W31"/>
  <c r="AW54"/>
  <c r="AK30"/>
  <c r="AY54"/>
  <c i="6" r="J30"/>
  <c i="1" r="AG60"/>
  <c r="AN60"/>
  <c i="2" l="1" r="J41"/>
  <c i="3" r="J63"/>
  <c i="5" r="J39"/>
  <c i="2" r="J63"/>
  <c i="5" r="J59"/>
  <c i="6" r="J39"/>
  <c r="J59"/>
  <c i="3" r="J41"/>
  <c i="1" r="AX54"/>
  <c i="4" r="J32"/>
  <c i="1" r="AG58"/>
  <c r="AN58"/>
  <c r="AT55"/>
  <c r="AZ54"/>
  <c r="W29"/>
  <c i="4" l="1" r="J41"/>
  <c i="1" r="AG55"/>
  <c r="AG54"/>
  <c r="AK26"/>
  <c r="AV54"/>
  <c r="AK29"/>
  <c l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<sst xmlns="http://schemas.openxmlformats.org/spreadsheetml/2006/main">
  <si>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</si>
  <si>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</si>
  <si>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</si>
  <si>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</si>
  <si>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</si>
  <si>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{414e8d65-4bd7-4523-bce2-d5899934f910}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</si>
  <si>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</si>
  <si>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</si>
  <si>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</si>
  <si>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</si>
  <si>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</si>
  <si>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</si>
  <si>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</si>
  <si>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</si>
  <si>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21_b_07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</si>
  <si>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</si>
  <si>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</si>
  <si>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ulice Štefánikova</t>
  </si>
  <si>
    <t>KSO:</t>
  </si>
  <si>
    <t/>
  </si>
  <si>
    <t>CC-CZ:</t>
  </si>
  <si>
    <t>Místo:</t>
  </si>
  <si>
    <t>ulice Štefánikova, Český Těšín</t>
  </si>
  <si>
    <t>Datum:</t>
  </si>
  <si>
    <t>7. 7. 2021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</si>
  <si>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</si>
  <si>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</si>
  <si>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</si>
  <si>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</si>
  <si>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</si>
  <si>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</si>
  <si>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</si>
  <si>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</si>
  <si>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</si>
  <si>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</si>
  <si>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</si>
  <si>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</si>
  <si>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</si>
  <si>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</si>
  <si>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</si>
  <si>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</si>
  <si>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</si>
  <si>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</si>
  <si>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</si>
  <si>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</si>
  <si>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</si>
  <si>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</si>
  <si>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</si>
  <si>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</si>
  <si>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</si>
  <si>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</si>
  <si>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</si>
  <si>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</si>
  <si>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</si>
  <si>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</si>
  <si>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</si>
  <si>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</si>
  <si>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</si>
  <si>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</si>
  <si>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</si>
  <si>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</si>
  <si>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</si>
  <si>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</si>
  <si>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</si>
  <si>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</si>
  <si>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</si>
  <si>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</si>
  <si>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</si>
  <si>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</si>
  <si>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</si>
  <si>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</si>
  <si>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</si>
  <si>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</si>
  <si>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</si>
  <si>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</si>
  <si>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</si>
  <si>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Zpevněné plochy</t>
  </si>
  <si>
    <t>STA</t>
  </si>
  <si>
    <t>1</t>
  </si>
  <si>
    <t>{43d5ac9b-b1b8-4c06-a0a7-4f0b33574672}</t>
  </si>
  <si>
    <t>2</t>
  </si>
  <si>
    <t>/</t>
  </si>
  <si>
    <t>SO 101.1</t>
  </si>
  <si>
    <t>Soupis</t>
  </si>
  <si>
    <t>{3d22f167-0240-4349-86db-a3c6347fa973}</t>
  </si>
  <si>
    <t>SO 101.2</t>
  </si>
  <si>
    <t>Sanace</t>
  </si>
  <si>
    <t>{3a05df40-c31d-401c-b653-81f716f2db6b}</t>
  </si>
  <si>
    <t>SO 101.3</t>
  </si>
  <si>
    <t>Dopravní značení</t>
  </si>
  <si>
    <t>{c0f63230-a69a-4212-b62c-2f8642a29264}</t>
  </si>
  <si>
    <t>SO 301</t>
  </si>
  <si>
    <t>Oprava kanalizačních šachet</t>
  </si>
  <si>
    <t>{14d427da-5786-4a96-87bc-d1279282fcfd}</t>
  </si>
  <si>
    <t>VRN</t>
  </si>
  <si>
    <t>Vedlejší rozpočtové náklady</t>
  </si>
  <si>
    <t>{0ab92753-78f9-414f-bb87-37036ab0c2c9}</t>
  </si>
  <si>
    <t>KRYCÍ LIST SOUPISU PRACÍ</t>
  </si>
  <si>
    <t>Objekt:</t>
  </si>
  <si>
    <t>SO 101 - Zpevněné plochy</t>
  </si>
  <si>
    <t>Soupis:</t>
  </si>
  <si>
    <t>SO 101.1 -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</si>
  <si>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</si>
  <si>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</si>
  <si>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</si>
  <si>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</si>
  <si>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</si>
  <si>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</si>
  <si>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</si>
  <si>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</si>
  <si>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</si>
  <si>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</si>
  <si>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</si>
  <si>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</si>
  <si>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</si>
  <si>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</si>
  <si>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</si>
  <si>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</si>
  <si>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</si>
  <si>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</si>
  <si>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</si>
  <si>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</si>
  <si>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</si>
  <si>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</si>
  <si>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</si>
  <si>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</si>
  <si>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</si>
  <si>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</si>
  <si>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</si>
  <si>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</si>
  <si>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</si>
  <si>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</si>
  <si>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</si>
  <si>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</si>
  <si>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</si>
  <si>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2021 01</t>
  </si>
  <si>
    <t>4</t>
  </si>
  <si>
    <t>-176775220</t>
  </si>
  <si>
    <t>P</t>
  </si>
  <si>
    <t>Poznámka k položce:_x000d_
Viz výkresy D 1.1.03, D 1.1.04, D 1.1.05, C.3</t>
  </si>
  <si>
    <t>VV</t>
  </si>
  <si>
    <t>Odstranění stáv. chodníku:</t>
  </si>
  <si>
    <t>450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</si>
  <si>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</si>
  <si>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</si>
  <si>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722217237</t>
  </si>
  <si>
    <t>Předpokládané žulové kostky pod stáv. asf. povrchem:</t>
  </si>
  <si>
    <t>Nebude odváženo na skládku, materiál bude uchován pro další využití investorem!</t>
  </si>
  <si>
    <t>U této položky je v rozpočtu počítáno s nakládáním a přesunem do vzdálenosti 5 km , bez poplatků za skládku!</t>
  </si>
  <si>
    <t>1009</t>
  </si>
  <si>
    <t>3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</si>
  <si>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</si>
  <si>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</si>
  <si>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-392655970</t>
  </si>
  <si>
    <t>Odstranění stáv. komunikace:</t>
  </si>
  <si>
    <t>Součet</t>
  </si>
  <si>
    <t>113107121</t>
  </si>
  <si>
    <t>Odstranění podkladů nebo krytů ručně s přemístěním hmot na skládku na vzdálenost do 3 m nebo s naložením na dopravní prostředek z kameniva hrubého drceného, o tl. vrstvy do 100 mm</t>
  </si>
  <si>
    <t>523718107</t>
  </si>
  <si>
    <t>5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</si>
  <si>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</si>
  <si>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</si>
  <si>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382991771</t>
  </si>
  <si>
    <t>6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</si>
  <si>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</si>
  <si>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</si>
  <si>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748474648</t>
  </si>
  <si>
    <t xml:space="preserve">Poznámka k položce:_x000d_
Viz výkresy D 1.1.03, D 1.1.04, D 1.1.05, C.3_x000d_
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</si>
  <si>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</si>
  <si>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</si>
  <si>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</si>
  <si>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</si>
  <si>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-1218906878</t>
  </si>
  <si>
    <t>Odstranění stáv. obrubníků:</t>
  </si>
  <si>
    <t>270</t>
  </si>
  <si>
    <t>8</t>
  </si>
  <si>
    <t>119002121</t>
  </si>
  <si>
    <t>Pomocné konstrukce při zabezpečení výkopu vodorovné pochozí přechodová lávka délky do 2 m včetně zábradlí zřízení</t>
  </si>
  <si>
    <t>kus</t>
  </si>
  <si>
    <t>-1195316605</t>
  </si>
  <si>
    <t>6+13</t>
  </si>
  <si>
    <t>9</t>
  </si>
  <si>
    <t>119002122</t>
  </si>
  <si>
    <t>Pomocné konstrukce při zabezpečení výkopu vodorovné pochozí přechodová lávka délky do 2 m včetně zábradlí odstranění</t>
  </si>
  <si>
    <t>1271755599</t>
  </si>
  <si>
    <t>10</t>
  </si>
  <si>
    <t>119003227</t>
  </si>
  <si>
    <t>Pomocné konstrukce při zabezpečení výkopu svislé ocelové mobilní oplocení, výšky do 2,2 m panely vyplněné dráty zřízení</t>
  </si>
  <si>
    <t>-167880880</t>
  </si>
  <si>
    <t>Během provádění konstrukce vozovky:</t>
  </si>
  <si>
    <t>26+84+122+140</t>
  </si>
  <si>
    <t>Kolem stromů:</t>
  </si>
  <si>
    <t>38+75</t>
  </si>
  <si>
    <t>11</t>
  </si>
  <si>
    <t>119003228</t>
  </si>
  <si>
    <t>Pomocné konstrukce při zabezpečení výkopu svislé ocelové mobilní oplocení, výšky do 2,2 m panely vyplněné dráty odstranění</t>
  </si>
  <si>
    <t>1750282694</t>
  </si>
  <si>
    <t>12</t>
  </si>
  <si>
    <t>132312111</t>
  </si>
  <si>
    <t>Hloubení rýh šířky do 800 mm ručně zapažených i nezapažených, s urovnáním dna do předepsaného profilu a spádu v hornině třídy těžitelnosti II skupiny 4 soudržných</t>
  </si>
  <si>
    <t>m3</t>
  </si>
  <si>
    <t>1046675815</t>
  </si>
  <si>
    <t>Výkop pro obrubník:</t>
  </si>
  <si>
    <t>330* 0,35*0,25</t>
  </si>
  <si>
    <t>Výkop pro drenáž:</t>
  </si>
  <si>
    <t>215*0,5*0,5</t>
  </si>
  <si>
    <t>13</t>
  </si>
  <si>
    <t>132312211</t>
  </si>
  <si>
    <t>Hloubení rýh šířky přes 800 do 2 000 mm ručně zapažených i nezapažených, s urovnáním dna do předepsaného profilu a spádu v hornině třídy těžitelnosti II skupiny 4 soudržných</t>
  </si>
  <si>
    <t>-451047177</t>
  </si>
  <si>
    <t>Výkop pro vyjmutí ocel. strusky nad kanal. řadem:</t>
  </si>
  <si>
    <t>1,4*2,3*110</t>
  </si>
  <si>
    <t>Výkop pro vyjmutí ocel. strusky nad kanal. přípojkami:</t>
  </si>
  <si>
    <t>1,0*0,8*125</t>
  </si>
  <si>
    <t>14</t>
  </si>
  <si>
    <t>151811132</t>
  </si>
  <si>
    <t>Zřízení pažicích boxů pro pažení a rozepření stěn rýh podzemního vedení hloubka výkopu do 4 m, šířka přes 1,2 do 2,5 m</t>
  </si>
  <si>
    <t>-1642938882</t>
  </si>
  <si>
    <t>2*2,3*110</t>
  </si>
  <si>
    <t>2*0,8*125</t>
  </si>
  <si>
    <t>151811232</t>
  </si>
  <si>
    <t>Odstranění pažicích boxů pro pažení a rozepření stěn rýh podzemního vedení hloubka výkopu do 4 m, šířka přes 1,2 do 2,5 m</t>
  </si>
  <si>
    <t>-279037072</t>
  </si>
  <si>
    <t>16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</si>
  <si>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</si>
  <si>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</si>
  <si>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2041418492</t>
  </si>
  <si>
    <t>82,625+454,2</t>
  </si>
  <si>
    <t>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</si>
  <si>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</si>
  <si>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</si>
  <si>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2029674657</t>
  </si>
  <si>
    <t>Poznámka k položce:_x000d_
Celkem 20km.</t>
  </si>
  <si>
    <t>536,825*10 'Přepočtené koeficientem množství</t>
  </si>
  <si>
    <t>18</t>
  </si>
  <si>
    <t>167151101</t>
  </si>
  <si>
    <t>Nakládání, skládání a překládání neulehlého výkopku nebo sypaniny strojně nakládání, množství do 100 m3, z horniny třídy těžitelnosti I, skupiny 1 až 3</t>
  </si>
  <si>
    <t>635385098</t>
  </si>
  <si>
    <t>19</t>
  </si>
  <si>
    <t>171201201</t>
  </si>
  <si>
    <t>Uložení sypaniny na skládky nebo meziskládky bez hutnění s upravením uložené sypaniny do předepsaného tvaru</t>
  </si>
  <si>
    <t>-494094102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</si>
  <si>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</si>
  <si>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</si>
  <si>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</si>
  <si>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</si>
  <si>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-61486732</t>
  </si>
  <si>
    <t>536,825*1,95</t>
  </si>
  <si>
    <t>174101101</t>
  </si>
  <si>
    <t>Zásyp sypaninou z jakékoliv horniny strojně s uložením výkopku ve vrstvách se zhutněním jam, šachet, rýh nebo kolem objektů v těchto vykopávkách</t>
  </si>
  <si>
    <t>2029775235</t>
  </si>
  <si>
    <t>Poznámka k položce:_x000d_
Viz výkresy D 1.1.03, D 1.1.04, D 1.1.05, C.4</t>
  </si>
  <si>
    <t>Místo vyjmuté ocel. strusky:</t>
  </si>
  <si>
    <t>22</t>
  </si>
  <si>
    <t>M</t>
  </si>
  <si>
    <t>58344197</t>
  </si>
  <si>
    <t>štěrkodrť frakce 0/63</t>
  </si>
  <si>
    <t>-1587115866</t>
  </si>
  <si>
    <t>454,2*1,95</t>
  </si>
  <si>
    <t>23</t>
  </si>
  <si>
    <t>181202305</t>
  </si>
  <si>
    <t>Úprava pláně na stavbách silnic a dálnic strojně na násypech se zhutněním</t>
  </si>
  <si>
    <t>-1299106378</t>
  </si>
  <si>
    <t>Poznámka k položce:_x000d_
Výměry viz D 1.1.01</t>
  </si>
  <si>
    <t>1009+415+41+62,5+15+12</t>
  </si>
  <si>
    <t>Zakládání</t>
  </si>
  <si>
    <t>24</t>
  </si>
  <si>
    <t>212752799.R01</t>
  </si>
  <si>
    <t>Trativody z drenážních trubek pro liniové stavby a komunikace se zřízením štěrkového lože pod trubky a s jejich obsypem v otevřeném výkopu trubka tunelová jednovrstvá PVC-U SN 6 DN 100</t>
  </si>
  <si>
    <t>na podkladě ÚRS</t>
  </si>
  <si>
    <t>956210761</t>
  </si>
  <si>
    <t>25</t>
  </si>
  <si>
    <t>274313711</t>
  </si>
  <si>
    <t>Základy z betonu prostého pasy betonu kamenem neprokládaného tř. C 20/25</t>
  </si>
  <si>
    <t>579441162</t>
  </si>
  <si>
    <t>Poznámka k položce:_x000d_
Viz výkresy D 1.1.03, D 1.1.04, D 1.1.05, D 1.1.09, D 1.1.10</t>
  </si>
  <si>
    <t>Základy pro obrubník:</t>
  </si>
  <si>
    <t>28,875*1,05 'Přepočtené koeficientem množství</t>
  </si>
  <si>
    <t>Komunikace pozemní</t>
  </si>
  <si>
    <t>26</t>
  </si>
  <si>
    <t>564801111</t>
  </si>
  <si>
    <t>Podklad ze štěrkodrti ŠD s rozprostřením a zhutněním, po zhutnění tl. 30 mm</t>
  </si>
  <si>
    <t>-2069772331</t>
  </si>
  <si>
    <t>Poznámka k položce:_x000d_
Viz výkresy D 1.1.03, D 1.1.04, D 1.1.05, C.4_x000d_
Viz TZ D 1.1.01</t>
  </si>
  <si>
    <t xml:space="preserve"> Chodník:</t>
  </si>
  <si>
    <t>415</t>
  </si>
  <si>
    <t>Dlažba z inženýrského kamene:</t>
  </si>
  <si>
    <t>15+12</t>
  </si>
  <si>
    <t>27</t>
  </si>
  <si>
    <t>564801112</t>
  </si>
  <si>
    <t>Podklad ze štěrkodrti ŠD s rozprostřením a zhutněním, po zhutnění tl. 40 mm</t>
  </si>
  <si>
    <t>-1735744909</t>
  </si>
  <si>
    <t>Místní komunikace a park. stání:</t>
  </si>
  <si>
    <t>1072</t>
  </si>
  <si>
    <t>Chodník v místě sjezdů:</t>
  </si>
  <si>
    <t>41</t>
  </si>
  <si>
    <t>28</t>
  </si>
  <si>
    <t>564851111</t>
  </si>
  <si>
    <t>Podklad ze štěrkodrti ŠD s rozprostřením a zhutněním, po zhutnění tl. 150 mm</t>
  </si>
  <si>
    <t>561394518</t>
  </si>
  <si>
    <t>29</t>
  </si>
  <si>
    <t>564861111</t>
  </si>
  <si>
    <t>Podklad ze štěrkodrti ŠD s rozprostřením a zhutněním, po zhutnění tl. 200 mm</t>
  </si>
  <si>
    <t>92664995</t>
  </si>
  <si>
    <t>30</t>
  </si>
  <si>
    <t>564871111</t>
  </si>
  <si>
    <t>Podklad ze štěrkodrti ŠD s rozprostřením a zhutněním, po zhutnění tl. 250 mm</t>
  </si>
  <si>
    <t>1834768285</t>
  </si>
  <si>
    <t>fr. 0-63mm:</t>
  </si>
  <si>
    <t>31</t>
  </si>
  <si>
    <t>564962113</t>
  </si>
  <si>
    <t>Podklad z mechanicky zpevněného kameniva MZK (minerální beton) s rozprostřením a s hutněním, po zhutnění tl. 220 mm</t>
  </si>
  <si>
    <t>286088680</t>
  </si>
  <si>
    <t>fr. 0 - 32mm:</t>
  </si>
  <si>
    <t>32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</si>
  <si>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</si>
  <si>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</si>
  <si>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-868807589</t>
  </si>
  <si>
    <t>33</t>
  </si>
  <si>
    <t>58381007.1</t>
  </si>
  <si>
    <t>kostka dlažební žula drobná 10/10/10 cm</t>
  </si>
  <si>
    <t>-1432600744</t>
  </si>
  <si>
    <t>1072*1,02 'Přepočtené koeficientem množství</t>
  </si>
  <si>
    <t>34</t>
  </si>
  <si>
    <t>591412111.1</t>
  </si>
  <si>
    <t>Kladení dlažby z mozaiky komunikací pro pěší s vyplněním spár, s dvojím beraněním a se smetením přebytečného materiálu na vzdálenost do 3 m dvoubarevné a vícebarevné, s ložem tl. do 40 mm z kameniva</t>
  </si>
  <si>
    <t>-1565689440</t>
  </si>
  <si>
    <t>Broušená žul. deska světlá, slezská žula tl. 60:</t>
  </si>
  <si>
    <t>373</t>
  </si>
  <si>
    <t>Broušená žul. deska antracitově šedá, slezská žula tl. 60:</t>
  </si>
  <si>
    <t>42</t>
  </si>
  <si>
    <t>Dlažba z inž. kamene s výstupky nepravidelného tvaru, tmavě šedá:</t>
  </si>
  <si>
    <t>Dlažba z inž. kamene se speciální hmatovou úpravou (podélné drážky):</t>
  </si>
  <si>
    <t>35</t>
  </si>
  <si>
    <t>58381445_R.01</t>
  </si>
  <si>
    <t>broušená žul. deska světlá, slezská žula tl. 60</t>
  </si>
  <si>
    <t>1792183918</t>
  </si>
  <si>
    <t>373*1,01 'Přepočtené koeficientem množství</t>
  </si>
  <si>
    <t>36</t>
  </si>
  <si>
    <t>58381445_R.02</t>
  </si>
  <si>
    <t>broušená žul. deska antracitově šedá, slezská žula tl. 60</t>
  </si>
  <si>
    <t>-675614365</t>
  </si>
  <si>
    <t>42*1,01 'Přepočtené koeficientem množství</t>
  </si>
  <si>
    <t>37</t>
  </si>
  <si>
    <t>59245226_R.05</t>
  </si>
  <si>
    <t>dlažba z inženýrského kamene s výstupky nepravidelného tvaru, barva tmavě šedá 60/60mm</t>
  </si>
  <si>
    <t>-1537314445</t>
  </si>
  <si>
    <t>Poznámka k položce:_x000d_
Dle TN TZÚS 12.03.04</t>
  </si>
  <si>
    <t>15*1,05 'Přepočtené koeficientem množství</t>
  </si>
  <si>
    <t>38</t>
  </si>
  <si>
    <t>59245226_R.06</t>
  </si>
  <si>
    <t>dlažba z inž. kamene se speciální hmatovou úpravou (podélné drážky) 400/400 mm, světle šedá</t>
  </si>
  <si>
    <t>-1834663084</t>
  </si>
  <si>
    <t>12*1,05 'Přepočtené koeficientem množství</t>
  </si>
  <si>
    <t>39</t>
  </si>
  <si>
    <t>591412111.2</t>
  </si>
  <si>
    <t>Kladení dlažby z mozaiky komunikací pro pojížděné plochy s vyplněním spár, s dvojím beraněním a se smetením přebytečného materiálu na vzdálenost do 3 m dvoubarevné a vícebarevné, s ložem tl. do 40 mm z kameniva</t>
  </si>
  <si>
    <t>-1797684038</t>
  </si>
  <si>
    <t>Broušená žul. deska světlá, slezská žula tl. 80:</t>
  </si>
  <si>
    <t>Broušená žul. deska antracitově šedá, slezská žula tl. 80:</t>
  </si>
  <si>
    <t>40</t>
  </si>
  <si>
    <t>58381445_R.03</t>
  </si>
  <si>
    <t>broušená žul. deska světlá, slezská žula tl. 80</t>
  </si>
  <si>
    <t>730125629</t>
  </si>
  <si>
    <t>36*1,01 'Přepočtené koeficientem množství</t>
  </si>
  <si>
    <t>58381445_R.04</t>
  </si>
  <si>
    <t>broušená žul. deska antracitově šedá, slezská žula tl. 80</t>
  </si>
  <si>
    <t>-147358838</t>
  </si>
  <si>
    <t>5*1,01 'Přepočtené koeficientem množství</t>
  </si>
  <si>
    <t>Ostatní konstrukce a práce, bourání</t>
  </si>
  <si>
    <t>912111113</t>
  </si>
  <si>
    <t>Montáž zábrany parkovací tvaru sloupku do výšky 800 mm přichycené šrouby</t>
  </si>
  <si>
    <t>-1362132544</t>
  </si>
  <si>
    <t>Sloupek z AL slitiny (kotven do stáv. beton. patek):</t>
  </si>
  <si>
    <t>43</t>
  </si>
  <si>
    <t>74910199.R.01</t>
  </si>
  <si>
    <t>sloupek parkovací Al slitina 900mm, černý</t>
  </si>
  <si>
    <t>1801820345</t>
  </si>
  <si>
    <t>44</t>
  </si>
  <si>
    <t>916241113</t>
  </si>
  <si>
    <t>Osazení obrubníku kamenného se zřízením lože, s vyplněním a zatřením spár cementovou maltou ležatého s boční opěrou z betonu prostého, do lože z betonu prostého</t>
  </si>
  <si>
    <t>2061483305</t>
  </si>
  <si>
    <t>Obrubník OP 7:</t>
  </si>
  <si>
    <t>330</t>
  </si>
  <si>
    <t>45</t>
  </si>
  <si>
    <t>58380374</t>
  </si>
  <si>
    <t>obrubník kamenný žulový přímý 1000x120x250mm</t>
  </si>
  <si>
    <t>184718458</t>
  </si>
  <si>
    <t>Obrubník OP 7 (Slezská žula):</t>
  </si>
  <si>
    <t>330-18,84</t>
  </si>
  <si>
    <t>311,16*1,05 'Přepočtené koeficientem množství</t>
  </si>
  <si>
    <t>46</t>
  </si>
  <si>
    <t>58380499.R01</t>
  </si>
  <si>
    <t>obrubník kamenný žulový obloukový R 0,5-1m 120x250mm</t>
  </si>
  <si>
    <t>-621414482</t>
  </si>
  <si>
    <t>((1*2*3,14)/2)*6</t>
  </si>
  <si>
    <t>18,84*1,05 'Přepočtené koeficientem množství</t>
  </si>
  <si>
    <t>47</t>
  </si>
  <si>
    <t>936104211</t>
  </si>
  <si>
    <t>Montáž odpadkového koše do betonové patky</t>
  </si>
  <si>
    <t>2048132274</t>
  </si>
  <si>
    <t>Zpětná montáž původního koše:</t>
  </si>
  <si>
    <t>48</t>
  </si>
  <si>
    <t>966001312</t>
  </si>
  <si>
    <t>Odstranění odpadkového koše přichyceného páskováním nebo šrouby</t>
  </si>
  <si>
    <t>-1878644444</t>
  </si>
  <si>
    <t>Pro zpětnou montáž:</t>
  </si>
  <si>
    <t>49</t>
  </si>
  <si>
    <t>966006252</t>
  </si>
  <si>
    <t>Odstranění parkovací zábrany s odklizením materiálu na vzdálenost do 20 m nebo s naložením na dopravní prostředek sloupku přichyceného šrouby</t>
  </si>
  <si>
    <t>-764732001</t>
  </si>
  <si>
    <t>Stáv. sloupek (kotven do stáv. beton. patek):</t>
  </si>
  <si>
    <t>997</t>
  </si>
  <si>
    <t>Přesun sutě</t>
  </si>
  <si>
    <t>50</t>
  </si>
  <si>
    <t>997002611</t>
  </si>
  <si>
    <t>Nakládání suti a vybouraných hmot na dopravní prostředek pro vodorovné přemístění</t>
  </si>
  <si>
    <t>-2080017771</t>
  </si>
  <si>
    <t>51</t>
  </si>
  <si>
    <t>997006512</t>
  </si>
  <si>
    <t>Vodorovná doprava suti na skládku s naložením na dopravní prostředek a složením přes 100 m do 1 km</t>
  </si>
  <si>
    <t>-1115166740</t>
  </si>
  <si>
    <t>52</t>
  </si>
  <si>
    <t>997006519</t>
  </si>
  <si>
    <t>Vodorovná doprava suti na skládku s naložením na dopravní prostředek a složením Příplatek k ceně za každý další i započatý 1 km</t>
  </si>
  <si>
    <t>1945375181</t>
  </si>
  <si>
    <t>Poznámka k položce:_x000d_
Celkem 20 km</t>
  </si>
  <si>
    <t>1879,994*19 'Přepočtené koeficientem množství</t>
  </si>
  <si>
    <t>53</t>
  </si>
  <si>
    <t>997013861</t>
  </si>
  <si>
    <t>Poplatek za uložení stavebního odpadu na recyklační skládce (skládkovné) z prostého betonu zatříděného do Katalogu odpadů pod kódem 17 01 01</t>
  </si>
  <si>
    <t>1976247922</t>
  </si>
  <si>
    <t>54</t>
  </si>
  <si>
    <t>997013871</t>
  </si>
  <si>
    <t>Poplatek za uložení stavebního odpadu na recyklační skládce (skládkovné) směsného stavebního a demoličního zatříděného do Katalogu odpadů pod kódem 17 09 04</t>
  </si>
  <si>
    <t>1846209943</t>
  </si>
  <si>
    <t>55</t>
  </si>
  <si>
    <t>997013873</t>
  </si>
  <si>
    <t>-1502722353</t>
  </si>
  <si>
    <t>56</t>
  </si>
  <si>
    <t>997013875</t>
  </si>
  <si>
    <t>Poplatek za uložení stavebního odpadu na recyklační skládce (skládkovné) asfaltového bez obsahu dehtu zatříděného do Katalogu odpadů pod kódem 17 03 02</t>
  </si>
  <si>
    <t>-746960090</t>
  </si>
  <si>
    <t>998</t>
  </si>
  <si>
    <t>Přesun hmot</t>
  </si>
  <si>
    <t>57</t>
  </si>
  <si>
    <t>998223011</t>
  </si>
  <si>
    <t>Přesun hmot pro pozemní komunikace s krytem dlážděným dopravní vzdálenost do 200 m jakékoliv délky objektu</t>
  </si>
  <si>
    <t>-1736847268</t>
  </si>
  <si>
    <t>58</t>
  </si>
  <si>
    <t>998223091</t>
  </si>
  <si>
    <t>Přesun hmot pro pozemní komunikace s krytem dlážděným Příplatek k ceně za zvětšený přesun přes vymezenou největší dopravní vzdálenost do 1000 m</t>
  </si>
  <si>
    <t>843706330</t>
  </si>
  <si>
    <t>711</t>
  </si>
  <si>
    <t>Izolace proti vodě, vlhkosti a plynům</t>
  </si>
  <si>
    <t>59</t>
  </si>
  <si>
    <t>711161117</t>
  </si>
  <si>
    <t>Izolace proti zemní vlhkosti a beztlakové vodě nopovými fóliemi na ploše vodorovné V vrstva ochranná, odvětrávací a drenážní výška nopku 40,0 mm, tl. fólie do 2,0 mm</t>
  </si>
  <si>
    <t>-1195386379</t>
  </si>
  <si>
    <t>Podél budov:</t>
  </si>
  <si>
    <t>(110*2)*1,0</t>
  </si>
  <si>
    <t>60</t>
  </si>
  <si>
    <t>711161384</t>
  </si>
  <si>
    <t>Izolace proti zemní vlhkosti a beztlakové vodě nopovými fóliemi ostatní ukončení izolace provětrávací lištou</t>
  </si>
  <si>
    <t>-1184840426</t>
  </si>
  <si>
    <t>110*2</t>
  </si>
  <si>
    <t>SO 101.2 - Sanace</t>
  </si>
  <si>
    <t>122252204</t>
  </si>
  <si>
    <t>Odkopávky a prokopávky nezapažené pro silnice a dálnice strojně v hornině třídy těžitelnosti I přes 100 do 500 m3</t>
  </si>
  <si>
    <t>863627651</t>
  </si>
  <si>
    <t>Poznámka k položce:_x000d_
Viz D 1.1.01_x000d_
Sanace 300mm (10% celkové plochy)._x000d_
Přesné výměry určí TDS!</t>
  </si>
  <si>
    <t>Sanace 300mm (10% celkové plochy):</t>
  </si>
  <si>
    <t>((1009+415+41+62,5+15+12)*0,3)*0,1</t>
  </si>
  <si>
    <t>-639560004</t>
  </si>
  <si>
    <t>1977793480</t>
  </si>
  <si>
    <t>46,635*10 'Přepočtené koeficientem množství</t>
  </si>
  <si>
    <t>-771634312</t>
  </si>
  <si>
    <t>-583153839</t>
  </si>
  <si>
    <t>808475739</t>
  </si>
  <si>
    <t>46,635*1,95</t>
  </si>
  <si>
    <t>1100106941</t>
  </si>
  <si>
    <t>(1009+415+41+62,5+15+12)*0,1</t>
  </si>
  <si>
    <t>564750011.R01</t>
  </si>
  <si>
    <t>Podklad nebo kryt z kameniva hrubého drceného vel. 8-16 mm s rozprostřením a zhutněním, po zhutnění tl. 150 mm</t>
  </si>
  <si>
    <t>1506737556</t>
  </si>
  <si>
    <t>Hutnění po 150mm:</t>
  </si>
  <si>
    <t>((1009+415+41+62,5+15+12)*2)*0,1</t>
  </si>
  <si>
    <t>919726227</t>
  </si>
  <si>
    <t>Geotextilie tkaná pro vyztužení, separaci nebo filtraci z polyesteru, podélná/příčná pevnost v tahu 300/50 kN/m</t>
  </si>
  <si>
    <t>681591523</t>
  </si>
  <si>
    <t>155,45*1,05 'Přepočtené koeficientem množství</t>
  </si>
  <si>
    <t>SO 101.3 - Dopravní značení</t>
  </si>
  <si>
    <t>131313101</t>
  </si>
  <si>
    <t>Hloubení jam ručně zapažených i nezapažených s urovnáním dna do předepsaného profilu a spádu v hornině třídy těžitelnosti II skupiny 4 soudržných</t>
  </si>
  <si>
    <t>-768979496</t>
  </si>
  <si>
    <t>Základy pro TDZ:</t>
  </si>
  <si>
    <t>1*0,75*0,75*1</t>
  </si>
  <si>
    <t>405618909</t>
  </si>
  <si>
    <t>1925122982</t>
  </si>
  <si>
    <t>0,563*10 'Přepočtené koeficientem množství</t>
  </si>
  <si>
    <t>1421201324</t>
  </si>
  <si>
    <t>393544882</t>
  </si>
  <si>
    <t>1371871325</t>
  </si>
  <si>
    <t>0,563*1,95</t>
  </si>
  <si>
    <t>275313711</t>
  </si>
  <si>
    <t>Základy z betonu prostého patky a bloky z betonu kamenem neprokládaného tř. C 20/25</t>
  </si>
  <si>
    <t>-2138054412</t>
  </si>
  <si>
    <t>0,563*1,1 'Přepočtené koeficientem množství</t>
  </si>
  <si>
    <t>914111111</t>
  </si>
  <si>
    <t>Montáž svislé dopravní značky základní velikosti do 1 m2 objímkami na sloupky nebo konzoly</t>
  </si>
  <si>
    <t>-53891711</t>
  </si>
  <si>
    <t>Poznámka k položce:_x000d_
Viz D 1.1.01, D 1.1.13</t>
  </si>
  <si>
    <t>Nové DZ:</t>
  </si>
  <si>
    <t>404_R_4411699</t>
  </si>
  <si>
    <t>značka dopravní svislá</t>
  </si>
  <si>
    <t>na podkladě CS ÚRS</t>
  </si>
  <si>
    <t>1951298733</t>
  </si>
  <si>
    <t>914511112</t>
  </si>
  <si>
    <t>Montáž sloupku dopravních značek délky do 3,5 m do hliníkové patky</t>
  </si>
  <si>
    <t>-862682638</t>
  </si>
  <si>
    <t>404452300</t>
  </si>
  <si>
    <t>sloupek pro dopravní značku Zn D 70mm v 3,5m</t>
  </si>
  <si>
    <t>-381988598</t>
  </si>
  <si>
    <t>40445241</t>
  </si>
  <si>
    <t>patka pro sloupek Al D 70mm</t>
  </si>
  <si>
    <t>-660398843</t>
  </si>
  <si>
    <t>40445254</t>
  </si>
  <si>
    <t>víčko plastové na sloupek D 70mm</t>
  </si>
  <si>
    <t>-1399518764</t>
  </si>
  <si>
    <t>40445257</t>
  </si>
  <si>
    <t>svorka upínací na sloupek D 70mm</t>
  </si>
  <si>
    <t>343099626</t>
  </si>
  <si>
    <t>2*2</t>
  </si>
  <si>
    <t>915311113</t>
  </si>
  <si>
    <t>Vodorovné značení předformovaným termoplastem dopravní značky barevné velikosti do 5 m2</t>
  </si>
  <si>
    <t>769006728</t>
  </si>
  <si>
    <t>V10e:</t>
  </si>
  <si>
    <t>V10f:</t>
  </si>
  <si>
    <t>V12a:</t>
  </si>
  <si>
    <t>S 202 - symbol motocyklu:</t>
  </si>
  <si>
    <t>915331111</t>
  </si>
  <si>
    <t>Vodorovné značení předformovaným termoplastem čáry šířky 120 mm</t>
  </si>
  <si>
    <t>-766276146</t>
  </si>
  <si>
    <t>V10c:</t>
  </si>
  <si>
    <t>115</t>
  </si>
  <si>
    <t>961044111</t>
  </si>
  <si>
    <t>Bourání základů z betonu prostého</t>
  </si>
  <si>
    <t>-943641494</t>
  </si>
  <si>
    <t>0,75*0,75*1*1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</si>
  <si>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</si>
  <si>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</si>
  <si>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76835689</t>
  </si>
  <si>
    <t>811369154</t>
  </si>
  <si>
    <t>-218773783</t>
  </si>
  <si>
    <t>-329197664</t>
  </si>
  <si>
    <t>1,864*19 'Přepočtené koeficientem množství</t>
  </si>
  <si>
    <t>419611786</t>
  </si>
  <si>
    <t>-978646795</t>
  </si>
  <si>
    <t>1211427495</t>
  </si>
  <si>
    <t>SO 301 - Oprava kanalizačních šachet</t>
  </si>
  <si>
    <t xml:space="preserve">    3 - Svislé a kompletní konstrukce</t>
  </si>
  <si>
    <t xml:space="preserve">    4 - Vodorovné konstrukce</t>
  </si>
  <si>
    <t xml:space="preserve">    8 - Trubní vedení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</si>
  <si>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</si>
  <si>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</si>
  <si>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-1654926932</t>
  </si>
  <si>
    <t>Poznámka k položce:_x000d_
Viz D.1.3.02, D.1.3.03, D.1.3.04, D.1.3.05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</si>
  <si>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</si>
  <si>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</si>
  <si>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-622827286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</si>
  <si>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</si>
  <si>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</si>
  <si>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756289793</t>
  </si>
  <si>
    <t>Větev V1:</t>
  </si>
  <si>
    <t>4,27*1,03*1,1</t>
  </si>
  <si>
    <t>Větev V2:</t>
  </si>
  <si>
    <t>19,14*2,0*1,5</t>
  </si>
  <si>
    <t>Nahrazení odtok. potr.:</t>
  </si>
  <si>
    <t>3,0*1,03*1,1</t>
  </si>
  <si>
    <t>133212012</t>
  </si>
  <si>
    <t>Hloubení šachet ručně zapažených i nezapažených v horninách třídy těžitelnosti I skupiny 3, půdorysná plocha výkopu přes 4 do 20 m2</t>
  </si>
  <si>
    <t>1434797319</t>
  </si>
  <si>
    <t>Šachta Š1 - Š4:</t>
  </si>
  <si>
    <t>2,9*2,9*2,51*4</t>
  </si>
  <si>
    <t>-1,3*1,3*2,51*4</t>
  </si>
  <si>
    <t>Šachta Š5:</t>
  </si>
  <si>
    <t>0,6*0,6*2,1*1</t>
  </si>
  <si>
    <t>1344312273</t>
  </si>
  <si>
    <t>4,27*1,03*2</t>
  </si>
  <si>
    <t>19,14*2,0*2</t>
  </si>
  <si>
    <t>3,0*1,03*2</t>
  </si>
  <si>
    <t>2,9*4*2,51*4</t>
  </si>
  <si>
    <t>0,6*4*2,1*1</t>
  </si>
  <si>
    <t>-1028001667</t>
  </si>
  <si>
    <t>-143727560</t>
  </si>
  <si>
    <t>65,657+68,224</t>
  </si>
  <si>
    <t>-152745116</t>
  </si>
  <si>
    <t>133,881*10 'Přepočtené koeficientem množství</t>
  </si>
  <si>
    <t>621170483</t>
  </si>
  <si>
    <t>-1111907792</t>
  </si>
  <si>
    <t>1415646970</t>
  </si>
  <si>
    <t>133,881*1,95</t>
  </si>
  <si>
    <t>2001884827</t>
  </si>
  <si>
    <t>Poznámka k položce:_x000d_
Hutnění materiálu ve vrstvách max. 200mm!</t>
  </si>
  <si>
    <t>Hutněný zásyp ve vrstvách.</t>
  </si>
  <si>
    <t>4,27*(1,03-0,5)*1,1</t>
  </si>
  <si>
    <t>19,14*(2,0-0,5)*1,5</t>
  </si>
  <si>
    <t>3,0*(1,03-0,5)*1,1</t>
  </si>
  <si>
    <t>Mezisoučet</t>
  </si>
  <si>
    <t>-0,425*0,425*2,1*1</t>
  </si>
  <si>
    <t>58333674</t>
  </si>
  <si>
    <t>kamenivo těžené hrubé frakce 16/32</t>
  </si>
  <si>
    <t>-1446656192</t>
  </si>
  <si>
    <t>Poznámka k položce:_x000d_
kamenivo přírodní těžené frakce 16/32 (nepřípustné pro zásyp jsou popílek, hlušina (haldovina), struska a recykláty)</t>
  </si>
  <si>
    <t>115,148*1,950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</si>
  <si>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</si>
  <si>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</si>
  <si>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-1165019</t>
  </si>
  <si>
    <t>4,27*0,5*1,1</t>
  </si>
  <si>
    <t>19,14*0,5*1,5</t>
  </si>
  <si>
    <t>3,0*0,5*1,1</t>
  </si>
  <si>
    <t>58337303</t>
  </si>
  <si>
    <t>štěrkopísek frakce 0/8</t>
  </si>
  <si>
    <t>518880430</t>
  </si>
  <si>
    <t>Poznámka k položce:_x000d_
kamenivo přírodní těžené frakce 0/8 (nepřípustné pro zásyp jsou popílek, hlušina (haldovina), struska a recykláty)</t>
  </si>
  <si>
    <t>18,354*1,950</t>
  </si>
  <si>
    <t>Svislé a kompletní konstrukce</t>
  </si>
  <si>
    <t>359901211</t>
  </si>
  <si>
    <t>Monitoring stok (kamerový systém) jakékoli výšky nová kanalizace</t>
  </si>
  <si>
    <t>14893038</t>
  </si>
  <si>
    <t>4,27</t>
  </si>
  <si>
    <t>19,14</t>
  </si>
  <si>
    <t>3,0</t>
  </si>
  <si>
    <t>Vodorovné konstrukce</t>
  </si>
  <si>
    <t>451572111</t>
  </si>
  <si>
    <t>Lože pod potrubí, stoky a drobné objekty v otevřeném výkopu z kameniva drobného těženého 0 až 4 mm</t>
  </si>
  <si>
    <t>1374044365</t>
  </si>
  <si>
    <t>4,27*0,1*1,1</t>
  </si>
  <si>
    <t>19,14*0,1*1,5</t>
  </si>
  <si>
    <t>3,0*0,1*1,1</t>
  </si>
  <si>
    <t>2,9*2,9*0,1*4</t>
  </si>
  <si>
    <t>0,6*0,6*0,1*1</t>
  </si>
  <si>
    <t>452313141</t>
  </si>
  <si>
    <t>Podkladní a zajišťovací konstrukce z betonu prostého v otevřeném výkopu bloky pro potrubí z betonu tř. C 16/20</t>
  </si>
  <si>
    <t>-1375537896</t>
  </si>
  <si>
    <t>Lapač střešních splavenin:</t>
  </si>
  <si>
    <t>2*(0,5*0,5*0,5)</t>
  </si>
  <si>
    <t>452321161</t>
  </si>
  <si>
    <t>Podkladní a zajišťovací konstrukce z betonu železového v otevřeném výkopu desky pod potrubí, stoky a drobné objekty z betonu tř. C 25/30</t>
  </si>
  <si>
    <t>-267906132</t>
  </si>
  <si>
    <t>1,6*1,6*0,15*4</t>
  </si>
  <si>
    <t>452368211</t>
  </si>
  <si>
    <t>Výztuž podkladních desek, bloků nebo pražců v otevřeném výkopu ze svařovaných sítí typu Kari</t>
  </si>
  <si>
    <t>-1212287055</t>
  </si>
  <si>
    <t>1,536*0,075</t>
  </si>
  <si>
    <t>Trubní vedení</t>
  </si>
  <si>
    <t>871275211.R01</t>
  </si>
  <si>
    <t>Kanalizační potrubí z tvrdého PVC v otevřeném výkopu ve sklonu do 20 %, hladkého plnostěnného jednovrstvého, tuhost třídy SN 8 DN 125</t>
  </si>
  <si>
    <t>826023630</t>
  </si>
  <si>
    <t>871275811</t>
  </si>
  <si>
    <t>Bourání stávajícího potrubí z PVC nebo polypropylenu PP v otevřeném výkopu DN do 150</t>
  </si>
  <si>
    <t>-1585317306</t>
  </si>
  <si>
    <t>871355221</t>
  </si>
  <si>
    <t>Kanalizační potrubí z tvrdého PVC v otevřeném výkopu ve sklonu do 20 %, hladkého plnostěnného jednovrstvého, tuhost třídy SN 8 DN 200</t>
  </si>
  <si>
    <t>87466041</t>
  </si>
  <si>
    <t>877265271.R01</t>
  </si>
  <si>
    <t>Montáž tvarovek na kanalizačním potrubí z trub z plastu z tvrdého PVC nebo z polypropylenu v otevřeném výkopu lapačů střešních splavenin DN 125</t>
  </si>
  <si>
    <t>610775729</t>
  </si>
  <si>
    <t>28341110</t>
  </si>
  <si>
    <t>lapače střešních splavenin okapová vpusť s klapkou+inspekční poklop z PP</t>
  </si>
  <si>
    <t>-1550051021</t>
  </si>
  <si>
    <t>877355121</t>
  </si>
  <si>
    <t>Výřez a montáž odbočné tvarovky na potrubí z trub z tvrdého PVC DN 200</t>
  </si>
  <si>
    <t>1495236648</t>
  </si>
  <si>
    <t xml:space="preserve"> Napojení na stáv. kanal.:</t>
  </si>
  <si>
    <t>2+2+2+3</t>
  </si>
  <si>
    <t>890111812</t>
  </si>
  <si>
    <t>Bourání šachet a jímek ručně velikosti obestavěného prostoru do 1,5 m3 ze zdiva cihelného</t>
  </si>
  <si>
    <t>-1357756144</t>
  </si>
  <si>
    <t>Bourání stáv. kanal. šachet:</t>
  </si>
  <si>
    <t>3*1,5</t>
  </si>
  <si>
    <t>890411811</t>
  </si>
  <si>
    <t>Bourání šachet a jímek ručně velikosti obestavěného prostoru do 1,5 m3 z prefabrikovaných skruží</t>
  </si>
  <si>
    <t>35795749</t>
  </si>
  <si>
    <t>1*1,5</t>
  </si>
  <si>
    <t>Bourání otvorů pro zaústění přítoku:</t>
  </si>
  <si>
    <t>9*0,2*0,2*0,15</t>
  </si>
  <si>
    <t>892351111</t>
  </si>
  <si>
    <t>Tlakové zkoušky vodou na potrubí DN 150 nebo 200</t>
  </si>
  <si>
    <t>-1081156346</t>
  </si>
  <si>
    <t>894411311</t>
  </si>
  <si>
    <t>Osazení betonových nebo železobetonových dílců pro šachty skruží rovných</t>
  </si>
  <si>
    <t>1927602436</t>
  </si>
  <si>
    <t>2*4</t>
  </si>
  <si>
    <t>59224161</t>
  </si>
  <si>
    <t>skruž kanalizační s ocelovými stupadly 100x50x12cm</t>
  </si>
  <si>
    <t>-153539891</t>
  </si>
  <si>
    <t>59224160</t>
  </si>
  <si>
    <t>skruž kanalizační s ocelovými stupadly 100x25x12cm</t>
  </si>
  <si>
    <t>-1549245307</t>
  </si>
  <si>
    <t>894412411</t>
  </si>
  <si>
    <t>Osazení betonových nebo železobetonových dílců pro šachty skruží přechodových</t>
  </si>
  <si>
    <t>1280455788</t>
  </si>
  <si>
    <t>59224167</t>
  </si>
  <si>
    <t>skruž betonová přechodová 62,5/100x60x12cm, stupadla poplastovaná</t>
  </si>
  <si>
    <t>427648806</t>
  </si>
  <si>
    <t>894414111</t>
  </si>
  <si>
    <t>Osazení betonových nebo železobetonových dílců pro šachty skruží základových (dno)</t>
  </si>
  <si>
    <t>930671452</t>
  </si>
  <si>
    <t>59224063</t>
  </si>
  <si>
    <t>dno betonové šachtové kulaté DN 1000x1000, 100x115x15cm</t>
  </si>
  <si>
    <t>1646402582</t>
  </si>
  <si>
    <t>59224348.R_99</t>
  </si>
  <si>
    <t>těsnění elastomerové pro spojení šachetních dílů DN 1000</t>
  </si>
  <si>
    <t>-272857855</t>
  </si>
  <si>
    <t>3*4</t>
  </si>
  <si>
    <t>894812205</t>
  </si>
  <si>
    <t>Revizní a čistící šachta z polypropylenu PP pro hladké trouby DN 425 šachtové dno (DN šachty / DN trubního vedení) DN 425/200 průtočné</t>
  </si>
  <si>
    <t>634805763</t>
  </si>
  <si>
    <t>894812235</t>
  </si>
  <si>
    <t>Revizní a čistící šachta z polypropylenu PP pro hladké trouby DN 425 roura šachtová korugovaná s hrdlem, světlé hloubky 3000 mm</t>
  </si>
  <si>
    <t>-1723393372</t>
  </si>
  <si>
    <t>894812249</t>
  </si>
  <si>
    <t>Revizní a čistící šachta z polypropylenu PP pro hladké trouby DN 425 roura šachtová korugovaná Příplatek k cenám 2231 - 2242 za uříznutí šachtové roury</t>
  </si>
  <si>
    <t>341077849</t>
  </si>
  <si>
    <t>894812262</t>
  </si>
  <si>
    <t>Revizní a čistící šachta z polypropylenu PP pro hladké trouby DN 425 poklop litinový (pro třídu zatížení) plný do teleskopické trubky (D400)</t>
  </si>
  <si>
    <t>-155215105</t>
  </si>
  <si>
    <t>899102211</t>
  </si>
  <si>
    <t>Demontáž poklopů litinových a ocelových včetně rámů, hmotnosti jednotlivě přes 50 do 100 Kg</t>
  </si>
  <si>
    <t>1382438321</t>
  </si>
  <si>
    <t>Stáv. kanal. šachty:</t>
  </si>
  <si>
    <t>899104112</t>
  </si>
  <si>
    <t>Osazení poklopů litinových a ocelových včetně rámů pro třídu zatížení D400, E600</t>
  </si>
  <si>
    <t>-980680009</t>
  </si>
  <si>
    <t>Poznámka k položce:_x000d_
Litinový rám s betonovou výplní.</t>
  </si>
  <si>
    <t>63126039</t>
  </si>
  <si>
    <t>poklop šachtový s BEGU rámem a zámky kruhový, DN 600 D400</t>
  </si>
  <si>
    <t>-1362153506</t>
  </si>
  <si>
    <t>899721112</t>
  </si>
  <si>
    <t>Signalizační vodič na potrubí DN nad 150 mm</t>
  </si>
  <si>
    <t>109623666</t>
  </si>
  <si>
    <t>899722114</t>
  </si>
  <si>
    <t>Krytí potrubí z plastů výstražnou fólií z PVC šířky 40 cm</t>
  </si>
  <si>
    <t>714356490</t>
  </si>
  <si>
    <t>904997288</t>
  </si>
  <si>
    <t>1110812814</t>
  </si>
  <si>
    <t>-844466089</t>
  </si>
  <si>
    <t>10,636*19 'Přepočtené koeficientem množství</t>
  </si>
  <si>
    <t>-2133968142</t>
  </si>
  <si>
    <t>998276101</t>
  </si>
  <si>
    <t>Přesun hmot pro trubní vedení hloubené z trub z plastických hmot nebo sklolaminátových pro vodovody nebo kanalizace v otevřeném výkopu dopravní vzdálenost do 15 m</t>
  </si>
  <si>
    <t>-1012110379</t>
  </si>
  <si>
    <t>998276125</t>
  </si>
  <si>
    <t>Přesun hmot pro trubní vedení hloubené z trub z plastických hmot nebo sklolaminátových Příplatek k cenám za zvětšený přesun přes vymezenou největší dopravní vzdálenost přes 500 do 1000 m</t>
  </si>
  <si>
    <t>-1727194318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</si>
  <si>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</si>
  <si>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</si>
  <si>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</si>
  <si>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</si>
  <si>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</si>
  <si>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</si>
  <si>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</si>
  <si>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938908411</t>
  </si>
  <si>
    <t>Čištění vozovek splachováním vodou povrchu podkladu nebo krytu živičného, betonového nebo dlážděného</t>
  </si>
  <si>
    <t>-1717041965</t>
  </si>
  <si>
    <t>Poznámka k položce:_x000d_
Průběžné čištění komunikace (2x plocha)</t>
  </si>
  <si>
    <t>(1009+415+41+62,5+15+12)*2</t>
  </si>
  <si>
    <t>VRN1</t>
  </si>
  <si>
    <t>Průzkumné, geodetické a projektové práce</t>
  </si>
  <si>
    <t>011503001</t>
  </si>
  <si>
    <t>Vyjádření správců sítí – aktualizace</t>
  </si>
  <si>
    <t>stavba</t>
  </si>
  <si>
    <t>1024</t>
  </si>
  <si>
    <t>-2052690500</t>
  </si>
  <si>
    <t>011503002</t>
  </si>
  <si>
    <t>Vytyčení trasy inženýrských sítí</t>
  </si>
  <si>
    <t>2132833797</t>
  </si>
  <si>
    <t>011503003</t>
  </si>
  <si>
    <t>Vytyčení stavby včetně fotodokumentace</t>
  </si>
  <si>
    <t>-428202636</t>
  </si>
  <si>
    <t>012103000</t>
  </si>
  <si>
    <t>Geodetické práce před výstavbou</t>
  </si>
  <si>
    <t>kpl.</t>
  </si>
  <si>
    <t>1896229900</t>
  </si>
  <si>
    <t>Poznámka k položce:_x000d_
Vytyčení stavby nebo jejich částí oprávněným geodetem vč. vypracování příslušných protokolů - před zahájením stavby (veškeré nové a upravované stavby/konstrukce , inženýrské a liniové stavby v rámci stavby)._x000d_
Veškeré formy a předání se řídí podmínkami zadávací dokumentace stavby.</t>
  </si>
  <si>
    <t>012303000</t>
  </si>
  <si>
    <t>Geodetické práce po výstavbě</t>
  </si>
  <si>
    <t>-499397920</t>
  </si>
  <si>
    <t xml:space="preserve">Poznámka k položce:_x000d_
Zaměření skutečného provedení stavby nebo jejich částí vč. vypracování geometrických plánů a ostatních příslušných protokolů (veškeré nové a upravované stavby/konstrukce , inženýrské a liniové stavby v rámci stavby)._x000d_
Veškeré formy a předání se řídí podmínkami zadávací dokumentace stavby._x000d_
</t>
  </si>
  <si>
    <t>013254000</t>
  </si>
  <si>
    <t>Dokumentace skutečného provedení stavby</t>
  </si>
  <si>
    <t>-1014048988</t>
  </si>
  <si>
    <t>Poznámka k položce:_x000d_
Veškeré formy a předání se řídí podmínkami zadávací dokumentace stavby (specifikace a rozsah - dle vyhlášky 169/2016 Sb.).</t>
  </si>
  <si>
    <t>VRN2</t>
  </si>
  <si>
    <t>Příprava staveniště</t>
  </si>
  <si>
    <t>020001000</t>
  </si>
  <si>
    <t xml:space="preserve">Příprava staveniště </t>
  </si>
  <si>
    <t>-1448043399</t>
  </si>
  <si>
    <t>Poznámka k položce:_x000d_
(specifikace a rozsah - dle vyhlášky 169/2016 Sb.)_x000d_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)</t>
  </si>
  <si>
    <t>VRN3</t>
  </si>
  <si>
    <t>Zařízení staveniště</t>
  </si>
  <si>
    <t>030001000</t>
  </si>
  <si>
    <t xml:space="preserve">Zařízení staveniště </t>
  </si>
  <si>
    <t>766299284</t>
  </si>
  <si>
    <t>Poznámka k položce:_x000d_
Kancelářské/skladovací/sociální objekty, oplocení stavby, ostraha staveniště, kompletní vnitrostaveništní rozvody všech potřebných energií vč. jejich poplatků, zajištění podružných měření spotřeby, (specifikace a rozsah - dle vyhlášky 169/2016 Sb.).</t>
  </si>
  <si>
    <t>034303000.1</t>
  </si>
  <si>
    <t>Dopravní značení na staveništi (přechodné dopravní značení)</t>
  </si>
  <si>
    <t>-1276243111</t>
  </si>
  <si>
    <t>034503000_a</t>
  </si>
  <si>
    <t>Povinná publicita (billboard)</t>
  </si>
  <si>
    <t>-2052704290</t>
  </si>
  <si>
    <t>034503000_b</t>
  </si>
  <si>
    <t>Povinná publicita (pamětní deska)</t>
  </si>
  <si>
    <t>1722336893</t>
  </si>
  <si>
    <t>039002000</t>
  </si>
  <si>
    <t>Zrušení zařízení staveniště</t>
  </si>
  <si>
    <t>-1662829009</t>
  </si>
  <si>
    <t>Poznámka k položce:_x000d_
Náklady zhotovitele spojené s kompletní likvidací zařízení staveniště vč. uvedení všech dotčených ploch do bezvadného stavu.</t>
  </si>
  <si>
    <t>VRN4</t>
  </si>
  <si>
    <t>Inženýrská činnost</t>
  </si>
  <si>
    <t>043154000</t>
  </si>
  <si>
    <t>Zkoušky hutnicí</t>
  </si>
  <si>
    <t>komplet</t>
  </si>
  <si>
    <t>970847573</t>
  </si>
  <si>
    <t>Poznámka k položce:_x000d_
Provedení všech zkoušek a revizí předepsaných projektovou a zadávací dokumentací, platnými normami, návodů k obsluze - (neuvedených v jednotlivých soupisech prací)._x000d_
Kontrola zhutnění při provádění zásypu je navržena statickou zatěžovací deskou. Zkouška bude provedena vždy maximálně pro 2 vrstvy o maximální tloušťce 0,5 m. _x000d_
Dále 3 zkoušky na každých 50 délky.</t>
  </si>
  <si>
    <t>VRN7</t>
  </si>
  <si>
    <t>Provozní vlivy</t>
  </si>
  <si>
    <t>071103000</t>
  </si>
  <si>
    <t>Provoz investora</t>
  </si>
  <si>
    <t>-935088202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</si>
  <si>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-ochrana a zakrytí určených prvků a konstrukcí - ZABEZPEČENÍ PŘED POŠKOZENÍM STAVEBNÍ ČINNOSTÍ</t>
  </si>
  <si>
    <t>VRN9</t>
  </si>
  <si>
    <t>Ostatní náklady</t>
  </si>
  <si>
    <t>090001000</t>
  </si>
  <si>
    <t>1536077320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</si>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</sst>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21_b_07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povrchu ulice Štefánikova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ulice Štefánikova, Český Těšín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7. 7. 2021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Český Těšín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BENEPRO, a.s.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BENEPRO, a.s.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ROUND(AS55+AS59+AS60,2)</f>
        <v>0</v>
      </c>
      <c r="AT54" s="108">
        <f>ROUND(SUM(AV54:AW54),2)</f>
        <v>0</v>
      </c>
      <c r="AU54" s="109">
        <f>ROUND(AU55+AU59+AU60,5)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ROUND(AZ55+AZ59+AZ60,2)</f>
        <v>0</v>
      </c>
      <c r="BA54" s="108">
        <f>ROUND(BA55+BA59+BA60,2)</f>
        <v>0</v>
      </c>
      <c r="BB54" s="108">
        <f>ROUND(BB55+BB59+BB60,2)</f>
        <v>0</v>
      </c>
      <c r="BC54" s="108">
        <f>ROUND(BC55+BC59+BC60,2)</f>
        <v>0</v>
      </c>
      <c r="BD54" s="110">
        <f>ROUND(BD55+BD59+BD60,2)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70</v>
      </c>
      <c r="BT55" s="125" t="s">
        <v>78</v>
      </c>
      <c r="BU55" s="125" t="s">
        <v>72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23.25" customHeight="1">
      <c r="A56" s="126" t="s">
        <v>81</v>
      </c>
      <c r="B56" s="65"/>
      <c r="C56" s="127"/>
      <c r="D56" s="127"/>
      <c r="E56" s="128" t="s">
        <v>82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101.1 - Zpevněné plochy'!J32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101.1 - Zpevněné plochy'!P93</f>
        <v>0</v>
      </c>
      <c r="AV56" s="132">
        <f>'SO 101.1 - Zpevněné plochy'!J35</f>
        <v>0</v>
      </c>
      <c r="AW56" s="132">
        <f>'SO 101.1 - Zpevněné plochy'!J36</f>
        <v>0</v>
      </c>
      <c r="AX56" s="132">
        <f>'SO 101.1 - Zpevněné plochy'!J37</f>
        <v>0</v>
      </c>
      <c r="AY56" s="132">
        <f>'SO 101.1 - Zpevněné plochy'!J38</f>
        <v>0</v>
      </c>
      <c r="AZ56" s="132">
        <f>'SO 101.1 - Zpevněné plochy'!F35</f>
        <v>0</v>
      </c>
      <c r="BA56" s="132">
        <f>'SO 101.1 - Zpevněné plochy'!F36</f>
        <v>0</v>
      </c>
      <c r="BB56" s="132">
        <f>'SO 101.1 - Zpevněné plochy'!F37</f>
        <v>0</v>
      </c>
      <c r="BC56" s="132">
        <f>'SO 101.1 - Zpevněné plochy'!F38</f>
        <v>0</v>
      </c>
      <c r="BD56" s="134">
        <f>'SO 101.1 - Zpevněné plochy'!F39</f>
        <v>0</v>
      </c>
      <c r="BE56" s="4"/>
      <c r="BT56" s="135" t="s">
        <v>80</v>
      </c>
      <c r="BV56" s="135" t="s">
        <v>73</v>
      </c>
      <c r="BW56" s="135" t="s">
        <v>84</v>
      </c>
      <c r="BX56" s="135" t="s">
        <v>79</v>
      </c>
      <c r="CL56" s="135" t="s">
        <v>19</v>
      </c>
    </row>
    <row r="57" s="4" customFormat="1" ht="23.25" customHeight="1">
      <c r="A57" s="126" t="s">
        <v>81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101.2 - Sanace'!J32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'SO 101.2 - Sanace'!P89</f>
        <v>0</v>
      </c>
      <c r="AV57" s="132">
        <f>'SO 101.2 - Sanace'!J35</f>
        <v>0</v>
      </c>
      <c r="AW57" s="132">
        <f>'SO 101.2 - Sanace'!J36</f>
        <v>0</v>
      </c>
      <c r="AX57" s="132">
        <f>'SO 101.2 - Sanace'!J37</f>
        <v>0</v>
      </c>
      <c r="AY57" s="132">
        <f>'SO 101.2 - Sanace'!J38</f>
        <v>0</v>
      </c>
      <c r="AZ57" s="132">
        <f>'SO 101.2 - Sanace'!F35</f>
        <v>0</v>
      </c>
      <c r="BA57" s="132">
        <f>'SO 101.2 - Sanace'!F36</f>
        <v>0</v>
      </c>
      <c r="BB57" s="132">
        <f>'SO 101.2 - Sanace'!F37</f>
        <v>0</v>
      </c>
      <c r="BC57" s="132">
        <f>'SO 101.2 - Sanace'!F38</f>
        <v>0</v>
      </c>
      <c r="BD57" s="134">
        <f>'SO 101.2 - Sanace'!F39</f>
        <v>0</v>
      </c>
      <c r="BE57" s="4"/>
      <c r="BT57" s="135" t="s">
        <v>80</v>
      </c>
      <c r="BV57" s="135" t="s">
        <v>73</v>
      </c>
      <c r="BW57" s="135" t="s">
        <v>87</v>
      </c>
      <c r="BX57" s="135" t="s">
        <v>79</v>
      </c>
      <c r="CL57" s="135" t="s">
        <v>19</v>
      </c>
    </row>
    <row r="58" s="4" customFormat="1" ht="23.25" customHeight="1">
      <c r="A58" s="126" t="s">
        <v>81</v>
      </c>
      <c r="B58" s="65"/>
      <c r="C58" s="127"/>
      <c r="D58" s="127"/>
      <c r="E58" s="128" t="s">
        <v>88</v>
      </c>
      <c r="F58" s="128"/>
      <c r="G58" s="128"/>
      <c r="H58" s="128"/>
      <c r="I58" s="128"/>
      <c r="J58" s="127"/>
      <c r="K58" s="128" t="s">
        <v>89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101.3 - Dopravní značení'!J32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'SO 101.3 - Dopravní značení'!P91</f>
        <v>0</v>
      </c>
      <c r="AV58" s="132">
        <f>'SO 101.3 - Dopravní značení'!J35</f>
        <v>0</v>
      </c>
      <c r="AW58" s="132">
        <f>'SO 101.3 - Dopravní značení'!J36</f>
        <v>0</v>
      </c>
      <c r="AX58" s="132">
        <f>'SO 101.3 - Dopravní značení'!J37</f>
        <v>0</v>
      </c>
      <c r="AY58" s="132">
        <f>'SO 101.3 - Dopravní značení'!J38</f>
        <v>0</v>
      </c>
      <c r="AZ58" s="132">
        <f>'SO 101.3 - Dopravní značení'!F35</f>
        <v>0</v>
      </c>
      <c r="BA58" s="132">
        <f>'SO 101.3 - Dopravní značení'!F36</f>
        <v>0</v>
      </c>
      <c r="BB58" s="132">
        <f>'SO 101.3 - Dopravní značení'!F37</f>
        <v>0</v>
      </c>
      <c r="BC58" s="132">
        <f>'SO 101.3 - Dopravní značení'!F38</f>
        <v>0</v>
      </c>
      <c r="BD58" s="134">
        <f>'SO 101.3 - Dopravní značení'!F39</f>
        <v>0</v>
      </c>
      <c r="BE58" s="4"/>
      <c r="BT58" s="135" t="s">
        <v>80</v>
      </c>
      <c r="BV58" s="135" t="s">
        <v>73</v>
      </c>
      <c r="BW58" s="135" t="s">
        <v>90</v>
      </c>
      <c r="BX58" s="135" t="s">
        <v>79</v>
      </c>
      <c r="CL58" s="135" t="s">
        <v>19</v>
      </c>
    </row>
    <row r="59" s="7" customFormat="1" ht="16.5" customHeight="1">
      <c r="A59" s="126" t="s">
        <v>81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'SO 301 - Oprava kanalizač...'!J30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77</v>
      </c>
      <c r="AR59" s="120"/>
      <c r="AS59" s="121">
        <v>0</v>
      </c>
      <c r="AT59" s="122">
        <f>ROUND(SUM(AV59:AW59),2)</f>
        <v>0</v>
      </c>
      <c r="AU59" s="123">
        <f>'SO 301 - Oprava kanalizač...'!P86</f>
        <v>0</v>
      </c>
      <c r="AV59" s="122">
        <f>'SO 301 - Oprava kanalizač...'!J33</f>
        <v>0</v>
      </c>
      <c r="AW59" s="122">
        <f>'SO 301 - Oprava kanalizač...'!J34</f>
        <v>0</v>
      </c>
      <c r="AX59" s="122">
        <f>'SO 301 - Oprava kanalizač...'!J35</f>
        <v>0</v>
      </c>
      <c r="AY59" s="122">
        <f>'SO 301 - Oprava kanalizač...'!J36</f>
        <v>0</v>
      </c>
      <c r="AZ59" s="122">
        <f>'SO 301 - Oprava kanalizač...'!F33</f>
        <v>0</v>
      </c>
      <c r="BA59" s="122">
        <f>'SO 301 - Oprava kanalizač...'!F34</f>
        <v>0</v>
      </c>
      <c r="BB59" s="122">
        <f>'SO 301 - Oprava kanalizač...'!F35</f>
        <v>0</v>
      </c>
      <c r="BC59" s="122">
        <f>'SO 301 - Oprava kanalizač...'!F36</f>
        <v>0</v>
      </c>
      <c r="BD59" s="124">
        <f>'SO 301 - Oprava kanalizač...'!F37</f>
        <v>0</v>
      </c>
      <c r="BE59" s="7"/>
      <c r="BT59" s="125" t="s">
        <v>78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80</v>
      </c>
    </row>
    <row r="60" s="7" customFormat="1" ht="16.5" customHeight="1">
      <c r="A60" s="126" t="s">
        <v>81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'VRN - Vedlejší rozpočtové...'!J30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77</v>
      </c>
      <c r="AR60" s="120"/>
      <c r="AS60" s="136">
        <v>0</v>
      </c>
      <c r="AT60" s="137">
        <f>ROUND(SUM(AV60:AW60),2)</f>
        <v>0</v>
      </c>
      <c r="AU60" s="138">
        <f>'VRN - Vedlejší rozpočtové...'!P88</f>
        <v>0</v>
      </c>
      <c r="AV60" s="137">
        <f>'VRN - Vedlejší rozpočtové...'!J33</f>
        <v>0</v>
      </c>
      <c r="AW60" s="137">
        <f>'VRN - Vedlejší rozpočtové...'!J34</f>
        <v>0</v>
      </c>
      <c r="AX60" s="137">
        <f>'VRN - Vedlejší rozpočtové...'!J35</f>
        <v>0</v>
      </c>
      <c r="AY60" s="137">
        <f>'VRN - Vedlejší rozpočtové...'!J36</f>
        <v>0</v>
      </c>
      <c r="AZ60" s="137">
        <f>'VRN - Vedlejší rozpočtové...'!F33</f>
        <v>0</v>
      </c>
      <c r="BA60" s="137">
        <f>'VRN - Vedlejší rozpočtové...'!F34</f>
        <v>0</v>
      </c>
      <c r="BB60" s="137">
        <f>'VRN - Vedlejší rozpočtové...'!F35</f>
        <v>0</v>
      </c>
      <c r="BC60" s="137">
        <f>'VRN - Vedlejší rozpočtové...'!F36</f>
        <v>0</v>
      </c>
      <c r="BD60" s="139">
        <f>'VRN - Vedlejší rozpočtové...'!F37</f>
        <v>0</v>
      </c>
      <c r="BE60" s="7"/>
      <c r="BT60" s="125" t="s">
        <v>78</v>
      </c>
      <c r="BV60" s="125" t="s">
        <v>73</v>
      </c>
      <c r="BW60" s="125" t="s">
        <v>96</v>
      </c>
      <c r="BX60" s="125" t="s">
        <v>5</v>
      </c>
      <c r="CL60" s="125" t="s">
        <v>19</v>
      </c>
      <c r="CM60" s="125" t="s">
        <v>80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6k5TLmb9OQI4bG70Bkjm6Z45Bu5oShHIjD8Sc05orq9NTx9SnfmLaylldif3ukWlYSFnX/ZRgZmoZGqDyz3Bqg==" hashValue="Dd6NIO4p9iRJK6ENo4sRbigKDo7r8moF7kqJDs9r3l2LpW3SPOSe7CY9iZ1rIYV/PqSyu/TKWEK8t3dVccMZKw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101.1 - Zpevněné plochy'!C2" display="/"/>
    <hyperlink ref="A57" location="'SO 101.2 - Sanace'!C2" display="/"/>
    <hyperlink ref="A58" location="'SO 101.3 - Dopravní značení'!C2" display="/"/>
    <hyperlink ref="A59" location="'SO 301 - Oprava kanalizač...'!C2" display="/"/>
    <hyperlink ref="A6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povrchu ulice Štefánikova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7. 7. 2021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ROUND((SUM(BE93:BE306)),  2)</f>
        <v>0</v>
      </c>
      <c r="G35" s="40"/>
      <c r="H35" s="40"/>
      <c r="I35" s="159">
        <v>0.20999999999999999</v>
      </c>
      <c r="J35" s="158">
        <f>ROUND(((SUM(BE93:BE306))*I35),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ROUND((SUM(BF93:BF306)),  2)</f>
        <v>0</v>
      </c>
      <c r="G36" s="40"/>
      <c r="H36" s="40"/>
      <c r="I36" s="159">
        <v>0.14999999999999999</v>
      </c>
      <c r="J36" s="158">
        <f>ROUND(((SUM(BF93:BF306))*I36),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ROUND((SUM(BG93:BG306)),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ROUND((SUM(BH93:BH306)),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ROUND((SUM(BI93:BI306)),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povrchu ulice Štefánikova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101.1 - Zpevněné plochy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ulice Štefánikova, Český Těšín</v>
      </c>
      <c r="G56" s="42"/>
      <c r="H56" s="42"/>
      <c r="I56" s="34" t="s">
        <v>23</v>
      </c>
      <c r="J56" s="74" t="str">
        <f>IF(J14="","",J14)</f>
        <v>7. 7. 2021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Těšín</v>
      </c>
      <c r="G58" s="42"/>
      <c r="H58" s="42"/>
      <c r="I58" s="34" t="s">
        <v>31</v>
      </c>
      <c r="J58" s="38" t="str">
        <f>E23</f>
        <v>BENEPRO,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BENEPRO, a.s.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107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108</v>
      </c>
      <c r="E66" s="184"/>
      <c r="F66" s="184"/>
      <c r="G66" s="184"/>
      <c r="H66" s="184"/>
      <c r="I66" s="184"/>
      <c r="J66" s="185">
        <f>J182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109</v>
      </c>
      <c r="E67" s="184"/>
      <c r="F67" s="184"/>
      <c r="G67" s="184"/>
      <c r="H67" s="184"/>
      <c r="I67" s="184"/>
      <c r="J67" s="185">
        <f>J189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110</v>
      </c>
      <c r="E68" s="184"/>
      <c r="F68" s="184"/>
      <c r="G68" s="184"/>
      <c r="H68" s="184"/>
      <c r="I68" s="184"/>
      <c r="J68" s="185">
        <f>J260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111</v>
      </c>
      <c r="E69" s="184"/>
      <c r="F69" s="184"/>
      <c r="G69" s="184"/>
      <c r="H69" s="184"/>
      <c r="I69" s="184"/>
      <c r="J69" s="185">
        <f>J286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112</v>
      </c>
      <c r="E70" s="184"/>
      <c r="F70" s="184"/>
      <c r="G70" s="184"/>
      <c r="H70" s="184"/>
      <c r="I70" s="184"/>
      <c r="J70" s="185">
        <f>J296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113</v>
      </c>
      <c r="E71" s="184"/>
      <c r="F71" s="184"/>
      <c r="G71" s="184"/>
      <c r="H71" s="184"/>
      <c r="I71" s="184"/>
      <c r="J71" s="185">
        <f>J299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Rekonstrukce povrchu ulice Štefánikova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98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99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100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101.1 - Zpevněné plochy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ulice Štefánikova, Český Těšín</v>
      </c>
      <c r="G87" s="42"/>
      <c r="H87" s="42"/>
      <c r="I87" s="34" t="s">
        <v>23</v>
      </c>
      <c r="J87" s="74" t="str">
        <f>IF(J14="","",J14)</f>
        <v>7. 7. 2021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Město Český Těšín</v>
      </c>
      <c r="G89" s="42"/>
      <c r="H89" s="42"/>
      <c r="I89" s="34" t="s">
        <v>31</v>
      </c>
      <c r="J89" s="38" t="str">
        <f>E23</f>
        <v>BENEPRO, a.s.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34" t="s">
        <v>34</v>
      </c>
      <c r="J90" s="38" t="str">
        <f>E26</f>
        <v>BENEPRO, a.s.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115</v>
      </c>
      <c r="D92" s="190" t="s">
        <v>56</v>
      </c>
      <c r="E92" s="190" t="s">
        <v>52</v>
      </c>
      <c r="F92" s="190" t="s">
        <v>53</v>
      </c>
      <c r="G92" s="190" t="s">
        <v>116</v>
      </c>
      <c r="H92" s="190" t="s">
        <v>117</v>
      </c>
      <c r="I92" s="190" t="s">
        <v>118</v>
      </c>
      <c r="J92" s="190" t="s">
        <v>104</v>
      </c>
      <c r="K92" s="191" t="s">
        <v>119</v>
      </c>
      <c r="L92" s="192"/>
      <c r="M92" s="94" t="s">
        <v>19</v>
      </c>
      <c r="N92" s="95" t="s">
        <v>41</v>
      </c>
      <c r="O92" s="95" t="s">
        <v>120</v>
      </c>
      <c r="P92" s="95" t="s">
        <v>121</v>
      </c>
      <c r="Q92" s="95" t="s">
        <v>122</v>
      </c>
      <c r="R92" s="95" t="s">
        <v>123</v>
      </c>
      <c r="S92" s="95" t="s">
        <v>124</v>
      </c>
      <c r="T92" s="96" t="s">
        <v>125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126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</f>
        <v>0</v>
      </c>
      <c r="Q93" s="98"/>
      <c r="R93" s="195">
        <f>R94</f>
        <v>829.17080152307597</v>
      </c>
      <c r="S93" s="98"/>
      <c r="T93" s="196">
        <f>T94</f>
        <v>1879.9940000000001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105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127</v>
      </c>
      <c r="F94" s="201" t="s">
        <v>128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P95+P182+P189+P260+P286+P296+P299</f>
        <v>0</v>
      </c>
      <c r="Q94" s="206"/>
      <c r="R94" s="207">
        <f>R95+R182+R189+R260+R286+R296+R299</f>
        <v>829.17080152307597</v>
      </c>
      <c r="S94" s="206"/>
      <c r="T94" s="208">
        <f>T95+T182+T189+T260+T286+T296+T299</f>
        <v>1879.9940000000001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129</v>
      </c>
      <c r="BK94" s="211">
        <f>BK95+BK182+BK189+BK260+BK286+BK296+BK299</f>
        <v>0</v>
      </c>
    </row>
    <row r="95" s="12" customFormat="1" ht="22.8" customHeight="1">
      <c r="A95" s="12"/>
      <c r="B95" s="198"/>
      <c r="C95" s="199"/>
      <c r="D95" s="200" t="s">
        <v>70</v>
      </c>
      <c r="E95" s="212" t="s">
        <v>78</v>
      </c>
      <c r="F95" s="212" t="s">
        <v>130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SUM(P96:P181)</f>
        <v>0</v>
      </c>
      <c r="Q95" s="206"/>
      <c r="R95" s="207">
        <f>SUM(R96:R181)</f>
        <v>0.62817869000000004</v>
      </c>
      <c r="S95" s="206"/>
      <c r="T95" s="208">
        <f>SUM(T96:T181)</f>
        <v>1879.9400000000001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129</v>
      </c>
      <c r="BK95" s="211">
        <f>SUM(BK96:BK181)</f>
        <v>0</v>
      </c>
    </row>
    <row r="96" s="2" customFormat="1" ht="62.7" customHeight="1">
      <c r="A96" s="40"/>
      <c r="B96" s="41"/>
      <c r="C96" s="214" t="s">
        <v>78</v>
      </c>
      <c r="D96" s="214" t="s">
        <v>131</v>
      </c>
      <c r="E96" s="215" t="s">
        <v>132</v>
      </c>
      <c r="F96" s="216" t="s">
        <v>133</v>
      </c>
      <c r="G96" s="217" t="s">
        <v>134</v>
      </c>
      <c r="H96" s="218">
        <v>450</v>
      </c>
      <c r="I96" s="219"/>
      <c r="J96" s="220">
        <f>ROUND(I96*H96,2)</f>
        <v>0</v>
      </c>
      <c r="K96" s="216" t="s">
        <v>135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0.26000000000000001</v>
      </c>
      <c r="T96" s="224">
        <f>S96*H96</f>
        <v>117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136</v>
      </c>
      <c r="AT96" s="225" t="s">
        <v>131</v>
      </c>
      <c r="AU96" s="225" t="s">
        <v>80</v>
      </c>
      <c r="AY96" s="19" t="s">
        <v>129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136</v>
      </c>
      <c r="BM96" s="225" t="s">
        <v>137</v>
      </c>
    </row>
    <row r="97" s="2" customFormat="1">
      <c r="A97" s="40"/>
      <c r="B97" s="41"/>
      <c r="C97" s="42"/>
      <c r="D97" s="227" t="s">
        <v>138</v>
      </c>
      <c r="E97" s="42"/>
      <c r="F97" s="228" t="s">
        <v>139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80</v>
      </c>
    </row>
    <row r="98" s="13" customFormat="1">
      <c r="A98" s="13"/>
      <c r="B98" s="232"/>
      <c r="C98" s="233"/>
      <c r="D98" s="227" t="s">
        <v>140</v>
      </c>
      <c r="E98" s="234" t="s">
        <v>19</v>
      </c>
      <c r="F98" s="235" t="s">
        <v>141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140</v>
      </c>
      <c r="AU98" s="241" t="s">
        <v>80</v>
      </c>
      <c r="AV98" s="13" t="s">
        <v>78</v>
      </c>
      <c r="AW98" s="13" t="s">
        <v>33</v>
      </c>
      <c r="AX98" s="13" t="s">
        <v>71</v>
      </c>
      <c r="AY98" s="241" t="s">
        <v>129</v>
      </c>
    </row>
    <row r="99" s="14" customFormat="1">
      <c r="A99" s="14"/>
      <c r="B99" s="242"/>
      <c r="C99" s="243"/>
      <c r="D99" s="227" t="s">
        <v>140</v>
      </c>
      <c r="E99" s="244" t="s">
        <v>19</v>
      </c>
      <c r="F99" s="245" t="s">
        <v>142</v>
      </c>
      <c r="G99" s="243"/>
      <c r="H99" s="246">
        <v>450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140</v>
      </c>
      <c r="AU99" s="252" t="s">
        <v>80</v>
      </c>
      <c r="AV99" s="14" t="s">
        <v>80</v>
      </c>
      <c r="AW99" s="14" t="s">
        <v>33</v>
      </c>
      <c r="AX99" s="14" t="s">
        <v>78</v>
      </c>
      <c r="AY99" s="252" t="s">
        <v>129</v>
      </c>
    </row>
    <row r="100" s="2" customFormat="1" ht="62.7" customHeight="1">
      <c r="A100" s="40"/>
      <c r="B100" s="41"/>
      <c r="C100" s="214" t="s">
        <v>80</v>
      </c>
      <c r="D100" s="214" t="s">
        <v>131</v>
      </c>
      <c r="E100" s="215" t="s">
        <v>143</v>
      </c>
      <c r="F100" s="216" t="s">
        <v>144</v>
      </c>
      <c r="G100" s="217" t="s">
        <v>134</v>
      </c>
      <c r="H100" s="218">
        <v>1009</v>
      </c>
      <c r="I100" s="219"/>
      <c r="J100" s="220">
        <f>ROUND(I100*H100,2)</f>
        <v>0</v>
      </c>
      <c r="K100" s="216" t="s">
        <v>135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0.32000000000000001</v>
      </c>
      <c r="T100" s="224">
        <f>S100*H100</f>
        <v>322.88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136</v>
      </c>
      <c r="AT100" s="225" t="s">
        <v>131</v>
      </c>
      <c r="AU100" s="225" t="s">
        <v>80</v>
      </c>
      <c r="AY100" s="19" t="s">
        <v>129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136</v>
      </c>
      <c r="BM100" s="225" t="s">
        <v>145</v>
      </c>
    </row>
    <row r="101" s="2" customFormat="1">
      <c r="A101" s="40"/>
      <c r="B101" s="41"/>
      <c r="C101" s="42"/>
      <c r="D101" s="227" t="s">
        <v>138</v>
      </c>
      <c r="E101" s="42"/>
      <c r="F101" s="228" t="s">
        <v>139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138</v>
      </c>
      <c r="AU101" s="19" t="s">
        <v>80</v>
      </c>
    </row>
    <row r="102" s="13" customFormat="1">
      <c r="A102" s="13"/>
      <c r="B102" s="232"/>
      <c r="C102" s="233"/>
      <c r="D102" s="227" t="s">
        <v>140</v>
      </c>
      <c r="E102" s="234" t="s">
        <v>19</v>
      </c>
      <c r="F102" s="235" t="s">
        <v>146</v>
      </c>
      <c r="G102" s="233"/>
      <c r="H102" s="234" t="s">
        <v>19</v>
      </c>
      <c r="I102" s="236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140</v>
      </c>
      <c r="AU102" s="241" t="s">
        <v>80</v>
      </c>
      <c r="AV102" s="13" t="s">
        <v>78</v>
      </c>
      <c r="AW102" s="13" t="s">
        <v>33</v>
      </c>
      <c r="AX102" s="13" t="s">
        <v>71</v>
      </c>
      <c r="AY102" s="241" t="s">
        <v>129</v>
      </c>
    </row>
    <row r="103" s="13" customFormat="1">
      <c r="A103" s="13"/>
      <c r="B103" s="232"/>
      <c r="C103" s="233"/>
      <c r="D103" s="227" t="s">
        <v>140</v>
      </c>
      <c r="E103" s="234" t="s">
        <v>19</v>
      </c>
      <c r="F103" s="235" t="s">
        <v>147</v>
      </c>
      <c r="G103" s="233"/>
      <c r="H103" s="234" t="s">
        <v>19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140</v>
      </c>
      <c r="AU103" s="241" t="s">
        <v>80</v>
      </c>
      <c r="AV103" s="13" t="s">
        <v>78</v>
      </c>
      <c r="AW103" s="13" t="s">
        <v>33</v>
      </c>
      <c r="AX103" s="13" t="s">
        <v>71</v>
      </c>
      <c r="AY103" s="241" t="s">
        <v>129</v>
      </c>
    </row>
    <row r="104" s="13" customFormat="1">
      <c r="A104" s="13"/>
      <c r="B104" s="232"/>
      <c r="C104" s="233"/>
      <c r="D104" s="227" t="s">
        <v>140</v>
      </c>
      <c r="E104" s="234" t="s">
        <v>19</v>
      </c>
      <c r="F104" s="235" t="s">
        <v>148</v>
      </c>
      <c r="G104" s="233"/>
      <c r="H104" s="234" t="s">
        <v>19</v>
      </c>
      <c r="I104" s="236"/>
      <c r="J104" s="233"/>
      <c r="K104" s="233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140</v>
      </c>
      <c r="AU104" s="241" t="s">
        <v>80</v>
      </c>
      <c r="AV104" s="13" t="s">
        <v>78</v>
      </c>
      <c r="AW104" s="13" t="s">
        <v>33</v>
      </c>
      <c r="AX104" s="13" t="s">
        <v>71</v>
      </c>
      <c r="AY104" s="241" t="s">
        <v>129</v>
      </c>
    </row>
    <row r="105" s="14" customFormat="1">
      <c r="A105" s="14"/>
      <c r="B105" s="242"/>
      <c r="C105" s="243"/>
      <c r="D105" s="227" t="s">
        <v>140</v>
      </c>
      <c r="E105" s="244" t="s">
        <v>19</v>
      </c>
      <c r="F105" s="245" t="s">
        <v>149</v>
      </c>
      <c r="G105" s="243"/>
      <c r="H105" s="246">
        <v>1009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140</v>
      </c>
      <c r="AU105" s="252" t="s">
        <v>80</v>
      </c>
      <c r="AV105" s="14" t="s">
        <v>80</v>
      </c>
      <c r="AW105" s="14" t="s">
        <v>33</v>
      </c>
      <c r="AX105" s="14" t="s">
        <v>78</v>
      </c>
      <c r="AY105" s="252" t="s">
        <v>129</v>
      </c>
    </row>
    <row r="106" s="2" customFormat="1" ht="49.05" customHeight="1">
      <c r="A106" s="40"/>
      <c r="B106" s="41"/>
      <c r="C106" s="214" t="s">
        <v>150</v>
      </c>
      <c r="D106" s="214" t="s">
        <v>131</v>
      </c>
      <c r="E106" s="215" t="s">
        <v>151</v>
      </c>
      <c r="F106" s="216" t="s">
        <v>152</v>
      </c>
      <c r="G106" s="217" t="s">
        <v>134</v>
      </c>
      <c r="H106" s="218">
        <v>1459</v>
      </c>
      <c r="I106" s="219"/>
      <c r="J106" s="220">
        <f>ROUND(I106*H106,2)</f>
        <v>0</v>
      </c>
      <c r="K106" s="216" t="s">
        <v>135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0.29999999999999999</v>
      </c>
      <c r="T106" s="224">
        <f>S106*H106</f>
        <v>437.69999999999999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136</v>
      </c>
      <c r="AT106" s="225" t="s">
        <v>131</v>
      </c>
      <c r="AU106" s="225" t="s">
        <v>80</v>
      </c>
      <c r="AY106" s="19" t="s">
        <v>129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136</v>
      </c>
      <c r="BM106" s="225" t="s">
        <v>153</v>
      </c>
    </row>
    <row r="107" s="2" customFormat="1">
      <c r="A107" s="40"/>
      <c r="B107" s="41"/>
      <c r="C107" s="42"/>
      <c r="D107" s="227" t="s">
        <v>138</v>
      </c>
      <c r="E107" s="42"/>
      <c r="F107" s="228" t="s">
        <v>139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138</v>
      </c>
      <c r="AU107" s="19" t="s">
        <v>80</v>
      </c>
    </row>
    <row r="108" s="13" customFormat="1">
      <c r="A108" s="13"/>
      <c r="B108" s="232"/>
      <c r="C108" s="233"/>
      <c r="D108" s="227" t="s">
        <v>140</v>
      </c>
      <c r="E108" s="234" t="s">
        <v>19</v>
      </c>
      <c r="F108" s="235" t="s">
        <v>141</v>
      </c>
      <c r="G108" s="233"/>
      <c r="H108" s="234" t="s">
        <v>19</v>
      </c>
      <c r="I108" s="236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140</v>
      </c>
      <c r="AU108" s="241" t="s">
        <v>80</v>
      </c>
      <c r="AV108" s="13" t="s">
        <v>78</v>
      </c>
      <c r="AW108" s="13" t="s">
        <v>33</v>
      </c>
      <c r="AX108" s="13" t="s">
        <v>71</v>
      </c>
      <c r="AY108" s="241" t="s">
        <v>129</v>
      </c>
    </row>
    <row r="109" s="14" customFormat="1">
      <c r="A109" s="14"/>
      <c r="B109" s="242"/>
      <c r="C109" s="243"/>
      <c r="D109" s="227" t="s">
        <v>140</v>
      </c>
      <c r="E109" s="244" t="s">
        <v>19</v>
      </c>
      <c r="F109" s="245" t="s">
        <v>142</v>
      </c>
      <c r="G109" s="243"/>
      <c r="H109" s="246">
        <v>450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140</v>
      </c>
      <c r="AU109" s="252" t="s">
        <v>80</v>
      </c>
      <c r="AV109" s="14" t="s">
        <v>80</v>
      </c>
      <c r="AW109" s="14" t="s">
        <v>33</v>
      </c>
      <c r="AX109" s="14" t="s">
        <v>71</v>
      </c>
      <c r="AY109" s="252" t="s">
        <v>129</v>
      </c>
    </row>
    <row r="110" s="13" customFormat="1">
      <c r="A110" s="13"/>
      <c r="B110" s="232"/>
      <c r="C110" s="233"/>
      <c r="D110" s="227" t="s">
        <v>140</v>
      </c>
      <c r="E110" s="234" t="s">
        <v>19</v>
      </c>
      <c r="F110" s="235" t="s">
        <v>154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140</v>
      </c>
      <c r="AU110" s="241" t="s">
        <v>80</v>
      </c>
      <c r="AV110" s="13" t="s">
        <v>78</v>
      </c>
      <c r="AW110" s="13" t="s">
        <v>33</v>
      </c>
      <c r="AX110" s="13" t="s">
        <v>71</v>
      </c>
      <c r="AY110" s="241" t="s">
        <v>129</v>
      </c>
    </row>
    <row r="111" s="14" customFormat="1">
      <c r="A111" s="14"/>
      <c r="B111" s="242"/>
      <c r="C111" s="243"/>
      <c r="D111" s="227" t="s">
        <v>140</v>
      </c>
      <c r="E111" s="244" t="s">
        <v>19</v>
      </c>
      <c r="F111" s="245" t="s">
        <v>149</v>
      </c>
      <c r="G111" s="243"/>
      <c r="H111" s="246">
        <v>1009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140</v>
      </c>
      <c r="AU111" s="252" t="s">
        <v>80</v>
      </c>
      <c r="AV111" s="14" t="s">
        <v>80</v>
      </c>
      <c r="AW111" s="14" t="s">
        <v>33</v>
      </c>
      <c r="AX111" s="14" t="s">
        <v>71</v>
      </c>
      <c r="AY111" s="252" t="s">
        <v>129</v>
      </c>
    </row>
    <row r="112" s="15" customFormat="1">
      <c r="A112" s="15"/>
      <c r="B112" s="253"/>
      <c r="C112" s="254"/>
      <c r="D112" s="227" t="s">
        <v>140</v>
      </c>
      <c r="E112" s="255" t="s">
        <v>19</v>
      </c>
      <c r="F112" s="256" t="s">
        <v>155</v>
      </c>
      <c r="G112" s="254"/>
      <c r="H112" s="257">
        <v>1459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3" t="s">
        <v>140</v>
      </c>
      <c r="AU112" s="263" t="s">
        <v>80</v>
      </c>
      <c r="AV112" s="15" t="s">
        <v>136</v>
      </c>
      <c r="AW112" s="15" t="s">
        <v>33</v>
      </c>
      <c r="AX112" s="15" t="s">
        <v>78</v>
      </c>
      <c r="AY112" s="263" t="s">
        <v>129</v>
      </c>
    </row>
    <row r="113" s="2" customFormat="1" ht="49.05" customHeight="1">
      <c r="A113" s="40"/>
      <c r="B113" s="41"/>
      <c r="C113" s="214" t="s">
        <v>136</v>
      </c>
      <c r="D113" s="214" t="s">
        <v>131</v>
      </c>
      <c r="E113" s="215" t="s">
        <v>156</v>
      </c>
      <c r="F113" s="216" t="s">
        <v>157</v>
      </c>
      <c r="G113" s="217" t="s">
        <v>134</v>
      </c>
      <c r="H113" s="218">
        <v>1459</v>
      </c>
      <c r="I113" s="219"/>
      <c r="J113" s="220">
        <f>ROUND(I113*H113,2)</f>
        <v>0</v>
      </c>
      <c r="K113" s="216" t="s">
        <v>135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0.17000000000000001</v>
      </c>
      <c r="T113" s="224">
        <f>S113*H113</f>
        <v>248.03000000000003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136</v>
      </c>
      <c r="AT113" s="225" t="s">
        <v>131</v>
      </c>
      <c r="AU113" s="225" t="s">
        <v>80</v>
      </c>
      <c r="AY113" s="19" t="s">
        <v>129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136</v>
      </c>
      <c r="BM113" s="225" t="s">
        <v>158</v>
      </c>
    </row>
    <row r="114" s="13" customFormat="1">
      <c r="A114" s="13"/>
      <c r="B114" s="232"/>
      <c r="C114" s="233"/>
      <c r="D114" s="227" t="s">
        <v>140</v>
      </c>
      <c r="E114" s="234" t="s">
        <v>19</v>
      </c>
      <c r="F114" s="235" t="s">
        <v>141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140</v>
      </c>
      <c r="AU114" s="241" t="s">
        <v>80</v>
      </c>
      <c r="AV114" s="13" t="s">
        <v>78</v>
      </c>
      <c r="AW114" s="13" t="s">
        <v>33</v>
      </c>
      <c r="AX114" s="13" t="s">
        <v>71</v>
      </c>
      <c r="AY114" s="241" t="s">
        <v>129</v>
      </c>
    </row>
    <row r="115" s="14" customFormat="1">
      <c r="A115" s="14"/>
      <c r="B115" s="242"/>
      <c r="C115" s="243"/>
      <c r="D115" s="227" t="s">
        <v>140</v>
      </c>
      <c r="E115" s="244" t="s">
        <v>19</v>
      </c>
      <c r="F115" s="245" t="s">
        <v>142</v>
      </c>
      <c r="G115" s="243"/>
      <c r="H115" s="246">
        <v>450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140</v>
      </c>
      <c r="AU115" s="252" t="s">
        <v>80</v>
      </c>
      <c r="AV115" s="14" t="s">
        <v>80</v>
      </c>
      <c r="AW115" s="14" t="s">
        <v>33</v>
      </c>
      <c r="AX115" s="14" t="s">
        <v>71</v>
      </c>
      <c r="AY115" s="252" t="s">
        <v>129</v>
      </c>
    </row>
    <row r="116" s="13" customFormat="1">
      <c r="A116" s="13"/>
      <c r="B116" s="232"/>
      <c r="C116" s="233"/>
      <c r="D116" s="227" t="s">
        <v>140</v>
      </c>
      <c r="E116" s="234" t="s">
        <v>19</v>
      </c>
      <c r="F116" s="235" t="s">
        <v>154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140</v>
      </c>
      <c r="AU116" s="241" t="s">
        <v>80</v>
      </c>
      <c r="AV116" s="13" t="s">
        <v>78</v>
      </c>
      <c r="AW116" s="13" t="s">
        <v>33</v>
      </c>
      <c r="AX116" s="13" t="s">
        <v>71</v>
      </c>
      <c r="AY116" s="241" t="s">
        <v>129</v>
      </c>
    </row>
    <row r="117" s="14" customFormat="1">
      <c r="A117" s="14"/>
      <c r="B117" s="242"/>
      <c r="C117" s="243"/>
      <c r="D117" s="227" t="s">
        <v>140</v>
      </c>
      <c r="E117" s="244" t="s">
        <v>19</v>
      </c>
      <c r="F117" s="245" t="s">
        <v>149</v>
      </c>
      <c r="G117" s="243"/>
      <c r="H117" s="246">
        <v>1009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140</v>
      </c>
      <c r="AU117" s="252" t="s">
        <v>80</v>
      </c>
      <c r="AV117" s="14" t="s">
        <v>80</v>
      </c>
      <c r="AW117" s="14" t="s">
        <v>33</v>
      </c>
      <c r="AX117" s="14" t="s">
        <v>71</v>
      </c>
      <c r="AY117" s="252" t="s">
        <v>129</v>
      </c>
    </row>
    <row r="118" s="15" customFormat="1">
      <c r="A118" s="15"/>
      <c r="B118" s="253"/>
      <c r="C118" s="254"/>
      <c r="D118" s="227" t="s">
        <v>140</v>
      </c>
      <c r="E118" s="255" t="s">
        <v>19</v>
      </c>
      <c r="F118" s="256" t="s">
        <v>155</v>
      </c>
      <c r="G118" s="254"/>
      <c r="H118" s="257">
        <v>1459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3" t="s">
        <v>140</v>
      </c>
      <c r="AU118" s="263" t="s">
        <v>80</v>
      </c>
      <c r="AV118" s="15" t="s">
        <v>136</v>
      </c>
      <c r="AW118" s="15" t="s">
        <v>33</v>
      </c>
      <c r="AX118" s="15" t="s">
        <v>78</v>
      </c>
      <c r="AY118" s="263" t="s">
        <v>129</v>
      </c>
    </row>
    <row r="119" s="2" customFormat="1" ht="49.05" customHeight="1">
      <c r="A119" s="40"/>
      <c r="B119" s="41"/>
      <c r="C119" s="214" t="s">
        <v>159</v>
      </c>
      <c r="D119" s="214" t="s">
        <v>131</v>
      </c>
      <c r="E119" s="215" t="s">
        <v>160</v>
      </c>
      <c r="F119" s="216" t="s">
        <v>161</v>
      </c>
      <c r="G119" s="217" t="s">
        <v>134</v>
      </c>
      <c r="H119" s="218">
        <v>1009</v>
      </c>
      <c r="I119" s="219"/>
      <c r="J119" s="220">
        <f>ROUND(I119*H119,2)</f>
        <v>0</v>
      </c>
      <c r="K119" s="216" t="s">
        <v>135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0.44</v>
      </c>
      <c r="T119" s="224">
        <f>S119*H119</f>
        <v>443.95999999999998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136</v>
      </c>
      <c r="AT119" s="225" t="s">
        <v>131</v>
      </c>
      <c r="AU119" s="225" t="s">
        <v>80</v>
      </c>
      <c r="AY119" s="19" t="s">
        <v>129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136</v>
      </c>
      <c r="BM119" s="225" t="s">
        <v>162</v>
      </c>
    </row>
    <row r="120" s="13" customFormat="1">
      <c r="A120" s="13"/>
      <c r="B120" s="232"/>
      <c r="C120" s="233"/>
      <c r="D120" s="227" t="s">
        <v>140</v>
      </c>
      <c r="E120" s="234" t="s">
        <v>19</v>
      </c>
      <c r="F120" s="235" t="s">
        <v>154</v>
      </c>
      <c r="G120" s="233"/>
      <c r="H120" s="234" t="s">
        <v>19</v>
      </c>
      <c r="I120" s="236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140</v>
      </c>
      <c r="AU120" s="241" t="s">
        <v>80</v>
      </c>
      <c r="AV120" s="13" t="s">
        <v>78</v>
      </c>
      <c r="AW120" s="13" t="s">
        <v>33</v>
      </c>
      <c r="AX120" s="13" t="s">
        <v>71</v>
      </c>
      <c r="AY120" s="241" t="s">
        <v>129</v>
      </c>
    </row>
    <row r="121" s="14" customFormat="1">
      <c r="A121" s="14"/>
      <c r="B121" s="242"/>
      <c r="C121" s="243"/>
      <c r="D121" s="227" t="s">
        <v>140</v>
      </c>
      <c r="E121" s="244" t="s">
        <v>19</v>
      </c>
      <c r="F121" s="245" t="s">
        <v>149</v>
      </c>
      <c r="G121" s="243"/>
      <c r="H121" s="246">
        <v>1009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140</v>
      </c>
      <c r="AU121" s="252" t="s">
        <v>80</v>
      </c>
      <c r="AV121" s="14" t="s">
        <v>80</v>
      </c>
      <c r="AW121" s="14" t="s">
        <v>33</v>
      </c>
      <c r="AX121" s="14" t="s">
        <v>78</v>
      </c>
      <c r="AY121" s="252" t="s">
        <v>129</v>
      </c>
    </row>
    <row r="122" s="2" customFormat="1" ht="49.05" customHeight="1">
      <c r="A122" s="40"/>
      <c r="B122" s="41"/>
      <c r="C122" s="214" t="s">
        <v>163</v>
      </c>
      <c r="D122" s="214" t="s">
        <v>131</v>
      </c>
      <c r="E122" s="215" t="s">
        <v>164</v>
      </c>
      <c r="F122" s="216" t="s">
        <v>165</v>
      </c>
      <c r="G122" s="217" t="s">
        <v>134</v>
      </c>
      <c r="H122" s="218">
        <v>1009</v>
      </c>
      <c r="I122" s="219"/>
      <c r="J122" s="220">
        <f>ROUND(I122*H122,2)</f>
        <v>0</v>
      </c>
      <c r="K122" s="216" t="s">
        <v>135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0.00012541000000000001</v>
      </c>
      <c r="R122" s="223">
        <f>Q122*H122</f>
        <v>0.12653869000000001</v>
      </c>
      <c r="S122" s="223">
        <v>0.23000000000000001</v>
      </c>
      <c r="T122" s="224">
        <f>S122*H122</f>
        <v>232.07000000000002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136</v>
      </c>
      <c r="AT122" s="225" t="s">
        <v>131</v>
      </c>
      <c r="AU122" s="225" t="s">
        <v>80</v>
      </c>
      <c r="AY122" s="19" t="s">
        <v>129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136</v>
      </c>
      <c r="BM122" s="225" t="s">
        <v>166</v>
      </c>
    </row>
    <row r="123" s="2" customFormat="1">
      <c r="A123" s="40"/>
      <c r="B123" s="41"/>
      <c r="C123" s="42"/>
      <c r="D123" s="227" t="s">
        <v>138</v>
      </c>
      <c r="E123" s="42"/>
      <c r="F123" s="228" t="s">
        <v>167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138</v>
      </c>
      <c r="AU123" s="19" t="s">
        <v>80</v>
      </c>
    </row>
    <row r="124" s="13" customFormat="1">
      <c r="A124" s="13"/>
      <c r="B124" s="232"/>
      <c r="C124" s="233"/>
      <c r="D124" s="227" t="s">
        <v>140</v>
      </c>
      <c r="E124" s="234" t="s">
        <v>19</v>
      </c>
      <c r="F124" s="235" t="s">
        <v>154</v>
      </c>
      <c r="G124" s="233"/>
      <c r="H124" s="234" t="s">
        <v>19</v>
      </c>
      <c r="I124" s="236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140</v>
      </c>
      <c r="AU124" s="241" t="s">
        <v>80</v>
      </c>
      <c r="AV124" s="13" t="s">
        <v>78</v>
      </c>
      <c r="AW124" s="13" t="s">
        <v>33</v>
      </c>
      <c r="AX124" s="13" t="s">
        <v>71</v>
      </c>
      <c r="AY124" s="241" t="s">
        <v>129</v>
      </c>
    </row>
    <row r="125" s="14" customFormat="1">
      <c r="A125" s="14"/>
      <c r="B125" s="242"/>
      <c r="C125" s="243"/>
      <c r="D125" s="227" t="s">
        <v>140</v>
      </c>
      <c r="E125" s="244" t="s">
        <v>19</v>
      </c>
      <c r="F125" s="245" t="s">
        <v>149</v>
      </c>
      <c r="G125" s="243"/>
      <c r="H125" s="246">
        <v>1009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140</v>
      </c>
      <c r="AU125" s="252" t="s">
        <v>80</v>
      </c>
      <c r="AV125" s="14" t="s">
        <v>80</v>
      </c>
      <c r="AW125" s="14" t="s">
        <v>33</v>
      </c>
      <c r="AX125" s="14" t="s">
        <v>78</v>
      </c>
      <c r="AY125" s="252" t="s">
        <v>129</v>
      </c>
    </row>
    <row r="126" s="2" customFormat="1" ht="37.8" customHeight="1">
      <c r="A126" s="40"/>
      <c r="B126" s="41"/>
      <c r="C126" s="214" t="s">
        <v>168</v>
      </c>
      <c r="D126" s="214" t="s">
        <v>131</v>
      </c>
      <c r="E126" s="215" t="s">
        <v>169</v>
      </c>
      <c r="F126" s="216" t="s">
        <v>170</v>
      </c>
      <c r="G126" s="217" t="s">
        <v>171</v>
      </c>
      <c r="H126" s="218">
        <v>270</v>
      </c>
      <c r="I126" s="219"/>
      <c r="J126" s="220">
        <f>ROUND(I126*H126,2)</f>
        <v>0</v>
      </c>
      <c r="K126" s="216" t="s">
        <v>135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0.28999999999999998</v>
      </c>
      <c r="T126" s="224">
        <f>S126*H126</f>
        <v>78.299999999999997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136</v>
      </c>
      <c r="AT126" s="225" t="s">
        <v>131</v>
      </c>
      <c r="AU126" s="225" t="s">
        <v>80</v>
      </c>
      <c r="AY126" s="19" t="s">
        <v>129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78</v>
      </c>
      <c r="BK126" s="226">
        <f>ROUND(I126*H126,2)</f>
        <v>0</v>
      </c>
      <c r="BL126" s="19" t="s">
        <v>136</v>
      </c>
      <c r="BM126" s="225" t="s">
        <v>172</v>
      </c>
    </row>
    <row r="127" s="2" customFormat="1">
      <c r="A127" s="40"/>
      <c r="B127" s="41"/>
      <c r="C127" s="42"/>
      <c r="D127" s="227" t="s">
        <v>138</v>
      </c>
      <c r="E127" s="42"/>
      <c r="F127" s="228" t="s">
        <v>167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138</v>
      </c>
      <c r="AU127" s="19" t="s">
        <v>80</v>
      </c>
    </row>
    <row r="128" s="13" customFormat="1">
      <c r="A128" s="13"/>
      <c r="B128" s="232"/>
      <c r="C128" s="233"/>
      <c r="D128" s="227" t="s">
        <v>140</v>
      </c>
      <c r="E128" s="234" t="s">
        <v>19</v>
      </c>
      <c r="F128" s="235" t="s">
        <v>173</v>
      </c>
      <c r="G128" s="233"/>
      <c r="H128" s="234" t="s">
        <v>19</v>
      </c>
      <c r="I128" s="236"/>
      <c r="J128" s="233"/>
      <c r="K128" s="233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140</v>
      </c>
      <c r="AU128" s="241" t="s">
        <v>80</v>
      </c>
      <c r="AV128" s="13" t="s">
        <v>78</v>
      </c>
      <c r="AW128" s="13" t="s">
        <v>33</v>
      </c>
      <c r="AX128" s="13" t="s">
        <v>71</v>
      </c>
      <c r="AY128" s="241" t="s">
        <v>129</v>
      </c>
    </row>
    <row r="129" s="14" customFormat="1">
      <c r="A129" s="14"/>
      <c r="B129" s="242"/>
      <c r="C129" s="243"/>
      <c r="D129" s="227" t="s">
        <v>140</v>
      </c>
      <c r="E129" s="244" t="s">
        <v>19</v>
      </c>
      <c r="F129" s="245" t="s">
        <v>174</v>
      </c>
      <c r="G129" s="243"/>
      <c r="H129" s="246">
        <v>270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140</v>
      </c>
      <c r="AU129" s="252" t="s">
        <v>80</v>
      </c>
      <c r="AV129" s="14" t="s">
        <v>80</v>
      </c>
      <c r="AW129" s="14" t="s">
        <v>33</v>
      </c>
      <c r="AX129" s="14" t="s">
        <v>78</v>
      </c>
      <c r="AY129" s="252" t="s">
        <v>129</v>
      </c>
    </row>
    <row r="130" s="2" customFormat="1" ht="37.8" customHeight="1">
      <c r="A130" s="40"/>
      <c r="B130" s="41"/>
      <c r="C130" s="214" t="s">
        <v>175</v>
      </c>
      <c r="D130" s="214" t="s">
        <v>131</v>
      </c>
      <c r="E130" s="215" t="s">
        <v>176</v>
      </c>
      <c r="F130" s="216" t="s">
        <v>177</v>
      </c>
      <c r="G130" s="217" t="s">
        <v>178</v>
      </c>
      <c r="H130" s="218">
        <v>19</v>
      </c>
      <c r="I130" s="219"/>
      <c r="J130" s="220">
        <f>ROUND(I130*H130,2)</f>
        <v>0</v>
      </c>
      <c r="K130" s="216" t="s">
        <v>135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0.00064999999999999997</v>
      </c>
      <c r="R130" s="223">
        <f>Q130*H130</f>
        <v>0.01235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136</v>
      </c>
      <c r="AT130" s="225" t="s">
        <v>131</v>
      </c>
      <c r="AU130" s="225" t="s">
        <v>80</v>
      </c>
      <c r="AY130" s="19" t="s">
        <v>129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78</v>
      </c>
      <c r="BK130" s="226">
        <f>ROUND(I130*H130,2)</f>
        <v>0</v>
      </c>
      <c r="BL130" s="19" t="s">
        <v>136</v>
      </c>
      <c r="BM130" s="225" t="s">
        <v>179</v>
      </c>
    </row>
    <row r="131" s="14" customFormat="1">
      <c r="A131" s="14"/>
      <c r="B131" s="242"/>
      <c r="C131" s="243"/>
      <c r="D131" s="227" t="s">
        <v>140</v>
      </c>
      <c r="E131" s="244" t="s">
        <v>19</v>
      </c>
      <c r="F131" s="245" t="s">
        <v>180</v>
      </c>
      <c r="G131" s="243"/>
      <c r="H131" s="246">
        <v>19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140</v>
      </c>
      <c r="AU131" s="252" t="s">
        <v>80</v>
      </c>
      <c r="AV131" s="14" t="s">
        <v>80</v>
      </c>
      <c r="AW131" s="14" t="s">
        <v>33</v>
      </c>
      <c r="AX131" s="14" t="s">
        <v>78</v>
      </c>
      <c r="AY131" s="252" t="s">
        <v>129</v>
      </c>
    </row>
    <row r="132" s="2" customFormat="1" ht="37.8" customHeight="1">
      <c r="A132" s="40"/>
      <c r="B132" s="41"/>
      <c r="C132" s="214" t="s">
        <v>181</v>
      </c>
      <c r="D132" s="214" t="s">
        <v>131</v>
      </c>
      <c r="E132" s="215" t="s">
        <v>182</v>
      </c>
      <c r="F132" s="216" t="s">
        <v>183</v>
      </c>
      <c r="G132" s="217" t="s">
        <v>178</v>
      </c>
      <c r="H132" s="218">
        <v>19</v>
      </c>
      <c r="I132" s="219"/>
      <c r="J132" s="220">
        <f>ROUND(I132*H132,2)</f>
        <v>0</v>
      </c>
      <c r="K132" s="216" t="s">
        <v>135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136</v>
      </c>
      <c r="AT132" s="225" t="s">
        <v>131</v>
      </c>
      <c r="AU132" s="225" t="s">
        <v>80</v>
      </c>
      <c r="AY132" s="19" t="s">
        <v>129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78</v>
      </c>
      <c r="BK132" s="226">
        <f>ROUND(I132*H132,2)</f>
        <v>0</v>
      </c>
      <c r="BL132" s="19" t="s">
        <v>136</v>
      </c>
      <c r="BM132" s="225" t="s">
        <v>184</v>
      </c>
    </row>
    <row r="133" s="2" customFormat="1" ht="37.8" customHeight="1">
      <c r="A133" s="40"/>
      <c r="B133" s="41"/>
      <c r="C133" s="214" t="s">
        <v>185</v>
      </c>
      <c r="D133" s="214" t="s">
        <v>131</v>
      </c>
      <c r="E133" s="215" t="s">
        <v>186</v>
      </c>
      <c r="F133" s="216" t="s">
        <v>187</v>
      </c>
      <c r="G133" s="217" t="s">
        <v>171</v>
      </c>
      <c r="H133" s="218">
        <v>485</v>
      </c>
      <c r="I133" s="219"/>
      <c r="J133" s="220">
        <f>ROUND(I133*H133,2)</f>
        <v>0</v>
      </c>
      <c r="K133" s="216" t="s">
        <v>135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0.00014999999999999999</v>
      </c>
      <c r="R133" s="223">
        <f>Q133*H133</f>
        <v>0.072749999999999995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136</v>
      </c>
      <c r="AT133" s="225" t="s">
        <v>131</v>
      </c>
      <c r="AU133" s="225" t="s">
        <v>80</v>
      </c>
      <c r="AY133" s="19" t="s">
        <v>129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78</v>
      </c>
      <c r="BK133" s="226">
        <f>ROUND(I133*H133,2)</f>
        <v>0</v>
      </c>
      <c r="BL133" s="19" t="s">
        <v>136</v>
      </c>
      <c r="BM133" s="225" t="s">
        <v>188</v>
      </c>
    </row>
    <row r="134" s="13" customFormat="1">
      <c r="A134" s="13"/>
      <c r="B134" s="232"/>
      <c r="C134" s="233"/>
      <c r="D134" s="227" t="s">
        <v>140</v>
      </c>
      <c r="E134" s="234" t="s">
        <v>19</v>
      </c>
      <c r="F134" s="235" t="s">
        <v>189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140</v>
      </c>
      <c r="AU134" s="241" t="s">
        <v>80</v>
      </c>
      <c r="AV134" s="13" t="s">
        <v>78</v>
      </c>
      <c r="AW134" s="13" t="s">
        <v>33</v>
      </c>
      <c r="AX134" s="13" t="s">
        <v>71</v>
      </c>
      <c r="AY134" s="241" t="s">
        <v>129</v>
      </c>
    </row>
    <row r="135" s="14" customFormat="1">
      <c r="A135" s="14"/>
      <c r="B135" s="242"/>
      <c r="C135" s="243"/>
      <c r="D135" s="227" t="s">
        <v>140</v>
      </c>
      <c r="E135" s="244" t="s">
        <v>19</v>
      </c>
      <c r="F135" s="245" t="s">
        <v>190</v>
      </c>
      <c r="G135" s="243"/>
      <c r="H135" s="246">
        <v>372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140</v>
      </c>
      <c r="AU135" s="252" t="s">
        <v>80</v>
      </c>
      <c r="AV135" s="14" t="s">
        <v>80</v>
      </c>
      <c r="AW135" s="14" t="s">
        <v>33</v>
      </c>
      <c r="AX135" s="14" t="s">
        <v>71</v>
      </c>
      <c r="AY135" s="252" t="s">
        <v>129</v>
      </c>
    </row>
    <row r="136" s="13" customFormat="1">
      <c r="A136" s="13"/>
      <c r="B136" s="232"/>
      <c r="C136" s="233"/>
      <c r="D136" s="227" t="s">
        <v>140</v>
      </c>
      <c r="E136" s="234" t="s">
        <v>19</v>
      </c>
      <c r="F136" s="235" t="s">
        <v>191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140</v>
      </c>
      <c r="AU136" s="241" t="s">
        <v>80</v>
      </c>
      <c r="AV136" s="13" t="s">
        <v>78</v>
      </c>
      <c r="AW136" s="13" t="s">
        <v>33</v>
      </c>
      <c r="AX136" s="13" t="s">
        <v>71</v>
      </c>
      <c r="AY136" s="241" t="s">
        <v>129</v>
      </c>
    </row>
    <row r="137" s="14" customFormat="1">
      <c r="A137" s="14"/>
      <c r="B137" s="242"/>
      <c r="C137" s="243"/>
      <c r="D137" s="227" t="s">
        <v>140</v>
      </c>
      <c r="E137" s="244" t="s">
        <v>19</v>
      </c>
      <c r="F137" s="245" t="s">
        <v>192</v>
      </c>
      <c r="G137" s="243"/>
      <c r="H137" s="246">
        <v>113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140</v>
      </c>
      <c r="AU137" s="252" t="s">
        <v>80</v>
      </c>
      <c r="AV137" s="14" t="s">
        <v>80</v>
      </c>
      <c r="AW137" s="14" t="s">
        <v>33</v>
      </c>
      <c r="AX137" s="14" t="s">
        <v>71</v>
      </c>
      <c r="AY137" s="252" t="s">
        <v>129</v>
      </c>
    </row>
    <row r="138" s="15" customFormat="1">
      <c r="A138" s="15"/>
      <c r="B138" s="253"/>
      <c r="C138" s="254"/>
      <c r="D138" s="227" t="s">
        <v>140</v>
      </c>
      <c r="E138" s="255" t="s">
        <v>19</v>
      </c>
      <c r="F138" s="256" t="s">
        <v>155</v>
      </c>
      <c r="G138" s="254"/>
      <c r="H138" s="257">
        <v>485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140</v>
      </c>
      <c r="AU138" s="263" t="s">
        <v>80</v>
      </c>
      <c r="AV138" s="15" t="s">
        <v>136</v>
      </c>
      <c r="AW138" s="15" t="s">
        <v>33</v>
      </c>
      <c r="AX138" s="15" t="s">
        <v>78</v>
      </c>
      <c r="AY138" s="263" t="s">
        <v>129</v>
      </c>
    </row>
    <row r="139" s="2" customFormat="1" ht="37.8" customHeight="1">
      <c r="A139" s="40"/>
      <c r="B139" s="41"/>
      <c r="C139" s="214" t="s">
        <v>193</v>
      </c>
      <c r="D139" s="214" t="s">
        <v>131</v>
      </c>
      <c r="E139" s="215" t="s">
        <v>194</v>
      </c>
      <c r="F139" s="216" t="s">
        <v>195</v>
      </c>
      <c r="G139" s="217" t="s">
        <v>171</v>
      </c>
      <c r="H139" s="218">
        <v>485</v>
      </c>
      <c r="I139" s="219"/>
      <c r="J139" s="220">
        <f>ROUND(I139*H139,2)</f>
        <v>0</v>
      </c>
      <c r="K139" s="216" t="s">
        <v>135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136</v>
      </c>
      <c r="AT139" s="225" t="s">
        <v>131</v>
      </c>
      <c r="AU139" s="225" t="s">
        <v>80</v>
      </c>
      <c r="AY139" s="19" t="s">
        <v>129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136</v>
      </c>
      <c r="BM139" s="225" t="s">
        <v>196</v>
      </c>
    </row>
    <row r="140" s="2" customFormat="1" ht="49.05" customHeight="1">
      <c r="A140" s="40"/>
      <c r="B140" s="41"/>
      <c r="C140" s="214" t="s">
        <v>197</v>
      </c>
      <c r="D140" s="214" t="s">
        <v>131</v>
      </c>
      <c r="E140" s="215" t="s">
        <v>198</v>
      </c>
      <c r="F140" s="216" t="s">
        <v>199</v>
      </c>
      <c r="G140" s="217" t="s">
        <v>200</v>
      </c>
      <c r="H140" s="218">
        <v>82.625</v>
      </c>
      <c r="I140" s="219"/>
      <c r="J140" s="220">
        <f>ROUND(I140*H140,2)</f>
        <v>0</v>
      </c>
      <c r="K140" s="216" t="s">
        <v>135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136</v>
      </c>
      <c r="AT140" s="225" t="s">
        <v>131</v>
      </c>
      <c r="AU140" s="225" t="s">
        <v>80</v>
      </c>
      <c r="AY140" s="19" t="s">
        <v>129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78</v>
      </c>
      <c r="BK140" s="226">
        <f>ROUND(I140*H140,2)</f>
        <v>0</v>
      </c>
      <c r="BL140" s="19" t="s">
        <v>136</v>
      </c>
      <c r="BM140" s="225" t="s">
        <v>201</v>
      </c>
    </row>
    <row r="141" s="2" customFormat="1">
      <c r="A141" s="40"/>
      <c r="B141" s="41"/>
      <c r="C141" s="42"/>
      <c r="D141" s="227" t="s">
        <v>138</v>
      </c>
      <c r="E141" s="42"/>
      <c r="F141" s="228" t="s">
        <v>139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138</v>
      </c>
      <c r="AU141" s="19" t="s">
        <v>80</v>
      </c>
    </row>
    <row r="142" s="13" customFormat="1">
      <c r="A142" s="13"/>
      <c r="B142" s="232"/>
      <c r="C142" s="233"/>
      <c r="D142" s="227" t="s">
        <v>140</v>
      </c>
      <c r="E142" s="234" t="s">
        <v>19</v>
      </c>
      <c r="F142" s="235" t="s">
        <v>202</v>
      </c>
      <c r="G142" s="233"/>
      <c r="H142" s="234" t="s">
        <v>19</v>
      </c>
      <c r="I142" s="236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140</v>
      </c>
      <c r="AU142" s="241" t="s">
        <v>80</v>
      </c>
      <c r="AV142" s="13" t="s">
        <v>78</v>
      </c>
      <c r="AW142" s="13" t="s">
        <v>33</v>
      </c>
      <c r="AX142" s="13" t="s">
        <v>71</v>
      </c>
      <c r="AY142" s="241" t="s">
        <v>129</v>
      </c>
    </row>
    <row r="143" s="14" customFormat="1">
      <c r="A143" s="14"/>
      <c r="B143" s="242"/>
      <c r="C143" s="243"/>
      <c r="D143" s="227" t="s">
        <v>140</v>
      </c>
      <c r="E143" s="244" t="s">
        <v>19</v>
      </c>
      <c r="F143" s="245" t="s">
        <v>203</v>
      </c>
      <c r="G143" s="243"/>
      <c r="H143" s="246">
        <v>28.875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140</v>
      </c>
      <c r="AU143" s="252" t="s">
        <v>80</v>
      </c>
      <c r="AV143" s="14" t="s">
        <v>80</v>
      </c>
      <c r="AW143" s="14" t="s">
        <v>33</v>
      </c>
      <c r="AX143" s="14" t="s">
        <v>71</v>
      </c>
      <c r="AY143" s="252" t="s">
        <v>129</v>
      </c>
    </row>
    <row r="144" s="13" customFormat="1">
      <c r="A144" s="13"/>
      <c r="B144" s="232"/>
      <c r="C144" s="233"/>
      <c r="D144" s="227" t="s">
        <v>140</v>
      </c>
      <c r="E144" s="234" t="s">
        <v>19</v>
      </c>
      <c r="F144" s="235" t="s">
        <v>204</v>
      </c>
      <c r="G144" s="233"/>
      <c r="H144" s="234" t="s">
        <v>19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140</v>
      </c>
      <c r="AU144" s="241" t="s">
        <v>80</v>
      </c>
      <c r="AV144" s="13" t="s">
        <v>78</v>
      </c>
      <c r="AW144" s="13" t="s">
        <v>33</v>
      </c>
      <c r="AX144" s="13" t="s">
        <v>71</v>
      </c>
      <c r="AY144" s="241" t="s">
        <v>129</v>
      </c>
    </row>
    <row r="145" s="14" customFormat="1">
      <c r="A145" s="14"/>
      <c r="B145" s="242"/>
      <c r="C145" s="243"/>
      <c r="D145" s="227" t="s">
        <v>140</v>
      </c>
      <c r="E145" s="244" t="s">
        <v>19</v>
      </c>
      <c r="F145" s="245" t="s">
        <v>205</v>
      </c>
      <c r="G145" s="243"/>
      <c r="H145" s="246">
        <v>53.75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140</v>
      </c>
      <c r="AU145" s="252" t="s">
        <v>80</v>
      </c>
      <c r="AV145" s="14" t="s">
        <v>80</v>
      </c>
      <c r="AW145" s="14" t="s">
        <v>33</v>
      </c>
      <c r="AX145" s="14" t="s">
        <v>71</v>
      </c>
      <c r="AY145" s="252" t="s">
        <v>129</v>
      </c>
    </row>
    <row r="146" s="15" customFormat="1">
      <c r="A146" s="15"/>
      <c r="B146" s="253"/>
      <c r="C146" s="254"/>
      <c r="D146" s="227" t="s">
        <v>140</v>
      </c>
      <c r="E146" s="255" t="s">
        <v>19</v>
      </c>
      <c r="F146" s="256" t="s">
        <v>155</v>
      </c>
      <c r="G146" s="254"/>
      <c r="H146" s="257">
        <v>82.625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140</v>
      </c>
      <c r="AU146" s="263" t="s">
        <v>80</v>
      </c>
      <c r="AV146" s="15" t="s">
        <v>136</v>
      </c>
      <c r="AW146" s="15" t="s">
        <v>33</v>
      </c>
      <c r="AX146" s="15" t="s">
        <v>78</v>
      </c>
      <c r="AY146" s="263" t="s">
        <v>129</v>
      </c>
    </row>
    <row r="147" s="2" customFormat="1" ht="49.05" customHeight="1">
      <c r="A147" s="40"/>
      <c r="B147" s="41"/>
      <c r="C147" s="214" t="s">
        <v>206</v>
      </c>
      <c r="D147" s="214" t="s">
        <v>131</v>
      </c>
      <c r="E147" s="215" t="s">
        <v>207</v>
      </c>
      <c r="F147" s="216" t="s">
        <v>208</v>
      </c>
      <c r="G147" s="217" t="s">
        <v>200</v>
      </c>
      <c r="H147" s="218">
        <v>454.19999999999999</v>
      </c>
      <c r="I147" s="219"/>
      <c r="J147" s="220">
        <f>ROUND(I147*H147,2)</f>
        <v>0</v>
      </c>
      <c r="K147" s="216" t="s">
        <v>135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136</v>
      </c>
      <c r="AT147" s="225" t="s">
        <v>131</v>
      </c>
      <c r="AU147" s="225" t="s">
        <v>80</v>
      </c>
      <c r="AY147" s="19" t="s">
        <v>129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78</v>
      </c>
      <c r="BK147" s="226">
        <f>ROUND(I147*H147,2)</f>
        <v>0</v>
      </c>
      <c r="BL147" s="19" t="s">
        <v>136</v>
      </c>
      <c r="BM147" s="225" t="s">
        <v>209</v>
      </c>
    </row>
    <row r="148" s="2" customFormat="1">
      <c r="A148" s="40"/>
      <c r="B148" s="41"/>
      <c r="C148" s="42"/>
      <c r="D148" s="227" t="s">
        <v>138</v>
      </c>
      <c r="E148" s="42"/>
      <c r="F148" s="228" t="s">
        <v>139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138</v>
      </c>
      <c r="AU148" s="19" t="s">
        <v>80</v>
      </c>
    </row>
    <row r="149" s="13" customFormat="1">
      <c r="A149" s="13"/>
      <c r="B149" s="232"/>
      <c r="C149" s="233"/>
      <c r="D149" s="227" t="s">
        <v>140</v>
      </c>
      <c r="E149" s="234" t="s">
        <v>19</v>
      </c>
      <c r="F149" s="235" t="s">
        <v>210</v>
      </c>
      <c r="G149" s="233"/>
      <c r="H149" s="234" t="s">
        <v>19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140</v>
      </c>
      <c r="AU149" s="241" t="s">
        <v>80</v>
      </c>
      <c r="AV149" s="13" t="s">
        <v>78</v>
      </c>
      <c r="AW149" s="13" t="s">
        <v>33</v>
      </c>
      <c r="AX149" s="13" t="s">
        <v>71</v>
      </c>
      <c r="AY149" s="241" t="s">
        <v>129</v>
      </c>
    </row>
    <row r="150" s="14" customFormat="1">
      <c r="A150" s="14"/>
      <c r="B150" s="242"/>
      <c r="C150" s="243"/>
      <c r="D150" s="227" t="s">
        <v>140</v>
      </c>
      <c r="E150" s="244" t="s">
        <v>19</v>
      </c>
      <c r="F150" s="245" t="s">
        <v>211</v>
      </c>
      <c r="G150" s="243"/>
      <c r="H150" s="246">
        <v>354.19999999999999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140</v>
      </c>
      <c r="AU150" s="252" t="s">
        <v>80</v>
      </c>
      <c r="AV150" s="14" t="s">
        <v>80</v>
      </c>
      <c r="AW150" s="14" t="s">
        <v>33</v>
      </c>
      <c r="AX150" s="14" t="s">
        <v>71</v>
      </c>
      <c r="AY150" s="252" t="s">
        <v>129</v>
      </c>
    </row>
    <row r="151" s="13" customFormat="1">
      <c r="A151" s="13"/>
      <c r="B151" s="232"/>
      <c r="C151" s="233"/>
      <c r="D151" s="227" t="s">
        <v>140</v>
      </c>
      <c r="E151" s="234" t="s">
        <v>19</v>
      </c>
      <c r="F151" s="235" t="s">
        <v>212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140</v>
      </c>
      <c r="AU151" s="241" t="s">
        <v>80</v>
      </c>
      <c r="AV151" s="13" t="s">
        <v>78</v>
      </c>
      <c r="AW151" s="13" t="s">
        <v>33</v>
      </c>
      <c r="AX151" s="13" t="s">
        <v>71</v>
      </c>
      <c r="AY151" s="241" t="s">
        <v>129</v>
      </c>
    </row>
    <row r="152" s="14" customFormat="1">
      <c r="A152" s="14"/>
      <c r="B152" s="242"/>
      <c r="C152" s="243"/>
      <c r="D152" s="227" t="s">
        <v>140</v>
      </c>
      <c r="E152" s="244" t="s">
        <v>19</v>
      </c>
      <c r="F152" s="245" t="s">
        <v>213</v>
      </c>
      <c r="G152" s="243"/>
      <c r="H152" s="246">
        <v>100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140</v>
      </c>
      <c r="AU152" s="252" t="s">
        <v>80</v>
      </c>
      <c r="AV152" s="14" t="s">
        <v>80</v>
      </c>
      <c r="AW152" s="14" t="s">
        <v>33</v>
      </c>
      <c r="AX152" s="14" t="s">
        <v>71</v>
      </c>
      <c r="AY152" s="252" t="s">
        <v>129</v>
      </c>
    </row>
    <row r="153" s="15" customFormat="1">
      <c r="A153" s="15"/>
      <c r="B153" s="253"/>
      <c r="C153" s="254"/>
      <c r="D153" s="227" t="s">
        <v>140</v>
      </c>
      <c r="E153" s="255" t="s">
        <v>19</v>
      </c>
      <c r="F153" s="256" t="s">
        <v>155</v>
      </c>
      <c r="G153" s="254"/>
      <c r="H153" s="257">
        <v>454.19999999999999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140</v>
      </c>
      <c r="AU153" s="263" t="s">
        <v>80</v>
      </c>
      <c r="AV153" s="15" t="s">
        <v>136</v>
      </c>
      <c r="AW153" s="15" t="s">
        <v>33</v>
      </c>
      <c r="AX153" s="15" t="s">
        <v>78</v>
      </c>
      <c r="AY153" s="263" t="s">
        <v>129</v>
      </c>
    </row>
    <row r="154" s="2" customFormat="1" ht="37.8" customHeight="1">
      <c r="A154" s="40"/>
      <c r="B154" s="41"/>
      <c r="C154" s="214" t="s">
        <v>214</v>
      </c>
      <c r="D154" s="214" t="s">
        <v>131</v>
      </c>
      <c r="E154" s="215" t="s">
        <v>215</v>
      </c>
      <c r="F154" s="216" t="s">
        <v>216</v>
      </c>
      <c r="G154" s="217" t="s">
        <v>134</v>
      </c>
      <c r="H154" s="218">
        <v>706</v>
      </c>
      <c r="I154" s="219"/>
      <c r="J154" s="220">
        <f>ROUND(I154*H154,2)</f>
        <v>0</v>
      </c>
      <c r="K154" s="216" t="s">
        <v>135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0.00059000000000000003</v>
      </c>
      <c r="R154" s="223">
        <f>Q154*H154</f>
        <v>0.41654000000000002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136</v>
      </c>
      <c r="AT154" s="225" t="s">
        <v>131</v>
      </c>
      <c r="AU154" s="225" t="s">
        <v>80</v>
      </c>
      <c r="AY154" s="19" t="s">
        <v>129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78</v>
      </c>
      <c r="BK154" s="226">
        <f>ROUND(I154*H154,2)</f>
        <v>0</v>
      </c>
      <c r="BL154" s="19" t="s">
        <v>136</v>
      </c>
      <c r="BM154" s="225" t="s">
        <v>217</v>
      </c>
    </row>
    <row r="155" s="13" customFormat="1">
      <c r="A155" s="13"/>
      <c r="B155" s="232"/>
      <c r="C155" s="233"/>
      <c r="D155" s="227" t="s">
        <v>140</v>
      </c>
      <c r="E155" s="234" t="s">
        <v>19</v>
      </c>
      <c r="F155" s="235" t="s">
        <v>210</v>
      </c>
      <c r="G155" s="233"/>
      <c r="H155" s="234" t="s">
        <v>19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140</v>
      </c>
      <c r="AU155" s="241" t="s">
        <v>80</v>
      </c>
      <c r="AV155" s="13" t="s">
        <v>78</v>
      </c>
      <c r="AW155" s="13" t="s">
        <v>33</v>
      </c>
      <c r="AX155" s="13" t="s">
        <v>71</v>
      </c>
      <c r="AY155" s="241" t="s">
        <v>129</v>
      </c>
    </row>
    <row r="156" s="14" customFormat="1">
      <c r="A156" s="14"/>
      <c r="B156" s="242"/>
      <c r="C156" s="243"/>
      <c r="D156" s="227" t="s">
        <v>140</v>
      </c>
      <c r="E156" s="244" t="s">
        <v>19</v>
      </c>
      <c r="F156" s="245" t="s">
        <v>218</v>
      </c>
      <c r="G156" s="243"/>
      <c r="H156" s="246">
        <v>506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140</v>
      </c>
      <c r="AU156" s="252" t="s">
        <v>80</v>
      </c>
      <c r="AV156" s="14" t="s">
        <v>80</v>
      </c>
      <c r="AW156" s="14" t="s">
        <v>33</v>
      </c>
      <c r="AX156" s="14" t="s">
        <v>71</v>
      </c>
      <c r="AY156" s="252" t="s">
        <v>129</v>
      </c>
    </row>
    <row r="157" s="13" customFormat="1">
      <c r="A157" s="13"/>
      <c r="B157" s="232"/>
      <c r="C157" s="233"/>
      <c r="D157" s="227" t="s">
        <v>140</v>
      </c>
      <c r="E157" s="234" t="s">
        <v>19</v>
      </c>
      <c r="F157" s="235" t="s">
        <v>212</v>
      </c>
      <c r="G157" s="233"/>
      <c r="H157" s="234" t="s">
        <v>19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140</v>
      </c>
      <c r="AU157" s="241" t="s">
        <v>80</v>
      </c>
      <c r="AV157" s="13" t="s">
        <v>78</v>
      </c>
      <c r="AW157" s="13" t="s">
        <v>33</v>
      </c>
      <c r="AX157" s="13" t="s">
        <v>71</v>
      </c>
      <c r="AY157" s="241" t="s">
        <v>129</v>
      </c>
    </row>
    <row r="158" s="14" customFormat="1">
      <c r="A158" s="14"/>
      <c r="B158" s="242"/>
      <c r="C158" s="243"/>
      <c r="D158" s="227" t="s">
        <v>140</v>
      </c>
      <c r="E158" s="244" t="s">
        <v>19</v>
      </c>
      <c r="F158" s="245" t="s">
        <v>219</v>
      </c>
      <c r="G158" s="243"/>
      <c r="H158" s="246">
        <v>200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140</v>
      </c>
      <c r="AU158" s="252" t="s">
        <v>80</v>
      </c>
      <c r="AV158" s="14" t="s">
        <v>80</v>
      </c>
      <c r="AW158" s="14" t="s">
        <v>33</v>
      </c>
      <c r="AX158" s="14" t="s">
        <v>71</v>
      </c>
      <c r="AY158" s="252" t="s">
        <v>129</v>
      </c>
    </row>
    <row r="159" s="15" customFormat="1">
      <c r="A159" s="15"/>
      <c r="B159" s="253"/>
      <c r="C159" s="254"/>
      <c r="D159" s="227" t="s">
        <v>140</v>
      </c>
      <c r="E159" s="255" t="s">
        <v>19</v>
      </c>
      <c r="F159" s="256" t="s">
        <v>155</v>
      </c>
      <c r="G159" s="254"/>
      <c r="H159" s="257">
        <v>706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140</v>
      </c>
      <c r="AU159" s="263" t="s">
        <v>80</v>
      </c>
      <c r="AV159" s="15" t="s">
        <v>136</v>
      </c>
      <c r="AW159" s="15" t="s">
        <v>33</v>
      </c>
      <c r="AX159" s="15" t="s">
        <v>78</v>
      </c>
      <c r="AY159" s="263" t="s">
        <v>129</v>
      </c>
    </row>
    <row r="160" s="2" customFormat="1" ht="37.8" customHeight="1">
      <c r="A160" s="40"/>
      <c r="B160" s="41"/>
      <c r="C160" s="214" t="s">
        <v>8</v>
      </c>
      <c r="D160" s="214" t="s">
        <v>131</v>
      </c>
      <c r="E160" s="215" t="s">
        <v>220</v>
      </c>
      <c r="F160" s="216" t="s">
        <v>221</v>
      </c>
      <c r="G160" s="217" t="s">
        <v>134</v>
      </c>
      <c r="H160" s="218">
        <v>706</v>
      </c>
      <c r="I160" s="219"/>
      <c r="J160" s="220">
        <f>ROUND(I160*H160,2)</f>
        <v>0</v>
      </c>
      <c r="K160" s="216" t="s">
        <v>135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136</v>
      </c>
      <c r="AT160" s="225" t="s">
        <v>131</v>
      </c>
      <c r="AU160" s="225" t="s">
        <v>80</v>
      </c>
      <c r="AY160" s="19" t="s">
        <v>129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78</v>
      </c>
      <c r="BK160" s="226">
        <f>ROUND(I160*H160,2)</f>
        <v>0</v>
      </c>
      <c r="BL160" s="19" t="s">
        <v>136</v>
      </c>
      <c r="BM160" s="225" t="s">
        <v>222</v>
      </c>
    </row>
    <row r="161" s="2" customFormat="1" ht="62.7" customHeight="1">
      <c r="A161" s="40"/>
      <c r="B161" s="41"/>
      <c r="C161" s="214" t="s">
        <v>223</v>
      </c>
      <c r="D161" s="214" t="s">
        <v>131</v>
      </c>
      <c r="E161" s="215" t="s">
        <v>224</v>
      </c>
      <c r="F161" s="216" t="s">
        <v>225</v>
      </c>
      <c r="G161" s="217" t="s">
        <v>200</v>
      </c>
      <c r="H161" s="218">
        <v>536.82500000000005</v>
      </c>
      <c r="I161" s="219"/>
      <c r="J161" s="220">
        <f>ROUND(I161*H161,2)</f>
        <v>0</v>
      </c>
      <c r="K161" s="216" t="s">
        <v>135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136</v>
      </c>
      <c r="AT161" s="225" t="s">
        <v>131</v>
      </c>
      <c r="AU161" s="225" t="s">
        <v>80</v>
      </c>
      <c r="AY161" s="19" t="s">
        <v>129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78</v>
      </c>
      <c r="BK161" s="226">
        <f>ROUND(I161*H161,2)</f>
        <v>0</v>
      </c>
      <c r="BL161" s="19" t="s">
        <v>136</v>
      </c>
      <c r="BM161" s="225" t="s">
        <v>226</v>
      </c>
    </row>
    <row r="162" s="14" customFormat="1">
      <c r="A162" s="14"/>
      <c r="B162" s="242"/>
      <c r="C162" s="243"/>
      <c r="D162" s="227" t="s">
        <v>140</v>
      </c>
      <c r="E162" s="244" t="s">
        <v>19</v>
      </c>
      <c r="F162" s="245" t="s">
        <v>227</v>
      </c>
      <c r="G162" s="243"/>
      <c r="H162" s="246">
        <v>536.82500000000005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140</v>
      </c>
      <c r="AU162" s="252" t="s">
        <v>80</v>
      </c>
      <c r="AV162" s="14" t="s">
        <v>80</v>
      </c>
      <c r="AW162" s="14" t="s">
        <v>33</v>
      </c>
      <c r="AX162" s="14" t="s">
        <v>78</v>
      </c>
      <c r="AY162" s="252" t="s">
        <v>129</v>
      </c>
    </row>
    <row r="163" s="2" customFormat="1" ht="62.7" customHeight="1">
      <c r="A163" s="40"/>
      <c r="B163" s="41"/>
      <c r="C163" s="214" t="s">
        <v>228</v>
      </c>
      <c r="D163" s="214" t="s">
        <v>131</v>
      </c>
      <c r="E163" s="215" t="s">
        <v>229</v>
      </c>
      <c r="F163" s="216" t="s">
        <v>230</v>
      </c>
      <c r="G163" s="217" t="s">
        <v>200</v>
      </c>
      <c r="H163" s="218">
        <v>5368.25</v>
      </c>
      <c r="I163" s="219"/>
      <c r="J163" s="220">
        <f>ROUND(I163*H163,2)</f>
        <v>0</v>
      </c>
      <c r="K163" s="216" t="s">
        <v>135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136</v>
      </c>
      <c r="AT163" s="225" t="s">
        <v>131</v>
      </c>
      <c r="AU163" s="225" t="s">
        <v>80</v>
      </c>
      <c r="AY163" s="19" t="s">
        <v>129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78</v>
      </c>
      <c r="BK163" s="226">
        <f>ROUND(I163*H163,2)</f>
        <v>0</v>
      </c>
      <c r="BL163" s="19" t="s">
        <v>136</v>
      </c>
      <c r="BM163" s="225" t="s">
        <v>231</v>
      </c>
    </row>
    <row r="164" s="2" customFormat="1">
      <c r="A164" s="40"/>
      <c r="B164" s="41"/>
      <c r="C164" s="42"/>
      <c r="D164" s="227" t="s">
        <v>138</v>
      </c>
      <c r="E164" s="42"/>
      <c r="F164" s="228" t="s">
        <v>232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138</v>
      </c>
      <c r="AU164" s="19" t="s">
        <v>80</v>
      </c>
    </row>
    <row r="165" s="14" customFormat="1">
      <c r="A165" s="14"/>
      <c r="B165" s="242"/>
      <c r="C165" s="243"/>
      <c r="D165" s="227" t="s">
        <v>140</v>
      </c>
      <c r="E165" s="243"/>
      <c r="F165" s="245" t="s">
        <v>233</v>
      </c>
      <c r="G165" s="243"/>
      <c r="H165" s="246">
        <v>5368.25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140</v>
      </c>
      <c r="AU165" s="252" t="s">
        <v>80</v>
      </c>
      <c r="AV165" s="14" t="s">
        <v>80</v>
      </c>
      <c r="AW165" s="14" t="s">
        <v>4</v>
      </c>
      <c r="AX165" s="14" t="s">
        <v>78</v>
      </c>
      <c r="AY165" s="252" t="s">
        <v>129</v>
      </c>
    </row>
    <row r="166" s="2" customFormat="1" ht="37.8" customHeight="1">
      <c r="A166" s="40"/>
      <c r="B166" s="41"/>
      <c r="C166" s="214" t="s">
        <v>234</v>
      </c>
      <c r="D166" s="214" t="s">
        <v>131</v>
      </c>
      <c r="E166" s="215" t="s">
        <v>235</v>
      </c>
      <c r="F166" s="216" t="s">
        <v>236</v>
      </c>
      <c r="G166" s="217" t="s">
        <v>200</v>
      </c>
      <c r="H166" s="218">
        <v>536.82500000000005</v>
      </c>
      <c r="I166" s="219"/>
      <c r="J166" s="220">
        <f>ROUND(I166*H166,2)</f>
        <v>0</v>
      </c>
      <c r="K166" s="216" t="s">
        <v>135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136</v>
      </c>
      <c r="AT166" s="225" t="s">
        <v>131</v>
      </c>
      <c r="AU166" s="225" t="s">
        <v>80</v>
      </c>
      <c r="AY166" s="19" t="s">
        <v>129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78</v>
      </c>
      <c r="BK166" s="226">
        <f>ROUND(I166*H166,2)</f>
        <v>0</v>
      </c>
      <c r="BL166" s="19" t="s">
        <v>136</v>
      </c>
      <c r="BM166" s="225" t="s">
        <v>237</v>
      </c>
    </row>
    <row r="167" s="2" customFormat="1" ht="37.8" customHeight="1">
      <c r="A167" s="40"/>
      <c r="B167" s="41"/>
      <c r="C167" s="214" t="s">
        <v>238</v>
      </c>
      <c r="D167" s="214" t="s">
        <v>131</v>
      </c>
      <c r="E167" s="215" t="s">
        <v>239</v>
      </c>
      <c r="F167" s="216" t="s">
        <v>240</v>
      </c>
      <c r="G167" s="217" t="s">
        <v>200</v>
      </c>
      <c r="H167" s="218">
        <v>536.82500000000005</v>
      </c>
      <c r="I167" s="219"/>
      <c r="J167" s="220">
        <f>ROUND(I167*H167,2)</f>
        <v>0</v>
      </c>
      <c r="K167" s="216" t="s">
        <v>135</v>
      </c>
      <c r="L167" s="46"/>
      <c r="M167" s="221" t="s">
        <v>19</v>
      </c>
      <c r="N167" s="222" t="s">
        <v>42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136</v>
      </c>
      <c r="AT167" s="225" t="s">
        <v>131</v>
      </c>
      <c r="AU167" s="225" t="s">
        <v>80</v>
      </c>
      <c r="AY167" s="19" t="s">
        <v>129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78</v>
      </c>
      <c r="BK167" s="226">
        <f>ROUND(I167*H167,2)</f>
        <v>0</v>
      </c>
      <c r="BL167" s="19" t="s">
        <v>136</v>
      </c>
      <c r="BM167" s="225" t="s">
        <v>241</v>
      </c>
    </row>
    <row r="168" s="2" customFormat="1" ht="37.8" customHeight="1">
      <c r="A168" s="40"/>
      <c r="B168" s="41"/>
      <c r="C168" s="214" t="s">
        <v>242</v>
      </c>
      <c r="D168" s="214" t="s">
        <v>131</v>
      </c>
      <c r="E168" s="215" t="s">
        <v>243</v>
      </c>
      <c r="F168" s="216" t="s">
        <v>244</v>
      </c>
      <c r="G168" s="217" t="s">
        <v>245</v>
      </c>
      <c r="H168" s="218">
        <v>1046.809</v>
      </c>
      <c r="I168" s="219"/>
      <c r="J168" s="220">
        <f>ROUND(I168*H168,2)</f>
        <v>0</v>
      </c>
      <c r="K168" s="216" t="s">
        <v>135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136</v>
      </c>
      <c r="AT168" s="225" t="s">
        <v>131</v>
      </c>
      <c r="AU168" s="225" t="s">
        <v>80</v>
      </c>
      <c r="AY168" s="19" t="s">
        <v>129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78</v>
      </c>
      <c r="BK168" s="226">
        <f>ROUND(I168*H168,2)</f>
        <v>0</v>
      </c>
      <c r="BL168" s="19" t="s">
        <v>136</v>
      </c>
      <c r="BM168" s="225" t="s">
        <v>246</v>
      </c>
    </row>
    <row r="169" s="14" customFormat="1">
      <c r="A169" s="14"/>
      <c r="B169" s="242"/>
      <c r="C169" s="243"/>
      <c r="D169" s="227" t="s">
        <v>140</v>
      </c>
      <c r="E169" s="244" t="s">
        <v>19</v>
      </c>
      <c r="F169" s="245" t="s">
        <v>247</v>
      </c>
      <c r="G169" s="243"/>
      <c r="H169" s="246">
        <v>1046.809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140</v>
      </c>
      <c r="AU169" s="252" t="s">
        <v>80</v>
      </c>
      <c r="AV169" s="14" t="s">
        <v>80</v>
      </c>
      <c r="AW169" s="14" t="s">
        <v>33</v>
      </c>
      <c r="AX169" s="14" t="s">
        <v>78</v>
      </c>
      <c r="AY169" s="252" t="s">
        <v>129</v>
      </c>
    </row>
    <row r="170" s="2" customFormat="1" ht="37.8" customHeight="1">
      <c r="A170" s="40"/>
      <c r="B170" s="41"/>
      <c r="C170" s="214" t="s">
        <v>7</v>
      </c>
      <c r="D170" s="214" t="s">
        <v>131</v>
      </c>
      <c r="E170" s="215" t="s">
        <v>248</v>
      </c>
      <c r="F170" s="216" t="s">
        <v>249</v>
      </c>
      <c r="G170" s="217" t="s">
        <v>200</v>
      </c>
      <c r="H170" s="218">
        <v>454.19999999999999</v>
      </c>
      <c r="I170" s="219"/>
      <c r="J170" s="220">
        <f>ROUND(I170*H170,2)</f>
        <v>0</v>
      </c>
      <c r="K170" s="216" t="s">
        <v>135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136</v>
      </c>
      <c r="AT170" s="225" t="s">
        <v>131</v>
      </c>
      <c r="AU170" s="225" t="s">
        <v>80</v>
      </c>
      <c r="AY170" s="19" t="s">
        <v>129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78</v>
      </c>
      <c r="BK170" s="226">
        <f>ROUND(I170*H170,2)</f>
        <v>0</v>
      </c>
      <c r="BL170" s="19" t="s">
        <v>136</v>
      </c>
      <c r="BM170" s="225" t="s">
        <v>250</v>
      </c>
    </row>
    <row r="171" s="2" customFormat="1">
      <c r="A171" s="40"/>
      <c r="B171" s="41"/>
      <c r="C171" s="42"/>
      <c r="D171" s="227" t="s">
        <v>138</v>
      </c>
      <c r="E171" s="42"/>
      <c r="F171" s="228" t="s">
        <v>251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138</v>
      </c>
      <c r="AU171" s="19" t="s">
        <v>80</v>
      </c>
    </row>
    <row r="172" s="13" customFormat="1">
      <c r="A172" s="13"/>
      <c r="B172" s="232"/>
      <c r="C172" s="233"/>
      <c r="D172" s="227" t="s">
        <v>140</v>
      </c>
      <c r="E172" s="234" t="s">
        <v>19</v>
      </c>
      <c r="F172" s="235" t="s">
        <v>252</v>
      </c>
      <c r="G172" s="233"/>
      <c r="H172" s="234" t="s">
        <v>19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140</v>
      </c>
      <c r="AU172" s="241" t="s">
        <v>80</v>
      </c>
      <c r="AV172" s="13" t="s">
        <v>78</v>
      </c>
      <c r="AW172" s="13" t="s">
        <v>33</v>
      </c>
      <c r="AX172" s="13" t="s">
        <v>71</v>
      </c>
      <c r="AY172" s="241" t="s">
        <v>129</v>
      </c>
    </row>
    <row r="173" s="14" customFormat="1">
      <c r="A173" s="14"/>
      <c r="B173" s="242"/>
      <c r="C173" s="243"/>
      <c r="D173" s="227" t="s">
        <v>140</v>
      </c>
      <c r="E173" s="244" t="s">
        <v>19</v>
      </c>
      <c r="F173" s="245" t="s">
        <v>211</v>
      </c>
      <c r="G173" s="243"/>
      <c r="H173" s="246">
        <v>354.19999999999999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140</v>
      </c>
      <c r="AU173" s="252" t="s">
        <v>80</v>
      </c>
      <c r="AV173" s="14" t="s">
        <v>80</v>
      </c>
      <c r="AW173" s="14" t="s">
        <v>33</v>
      </c>
      <c r="AX173" s="14" t="s">
        <v>71</v>
      </c>
      <c r="AY173" s="252" t="s">
        <v>129</v>
      </c>
    </row>
    <row r="174" s="14" customFormat="1">
      <c r="A174" s="14"/>
      <c r="B174" s="242"/>
      <c r="C174" s="243"/>
      <c r="D174" s="227" t="s">
        <v>140</v>
      </c>
      <c r="E174" s="244" t="s">
        <v>19</v>
      </c>
      <c r="F174" s="245" t="s">
        <v>213</v>
      </c>
      <c r="G174" s="243"/>
      <c r="H174" s="246">
        <v>100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140</v>
      </c>
      <c r="AU174" s="252" t="s">
        <v>80</v>
      </c>
      <c r="AV174" s="14" t="s">
        <v>80</v>
      </c>
      <c r="AW174" s="14" t="s">
        <v>33</v>
      </c>
      <c r="AX174" s="14" t="s">
        <v>71</v>
      </c>
      <c r="AY174" s="252" t="s">
        <v>129</v>
      </c>
    </row>
    <row r="175" s="15" customFormat="1">
      <c r="A175" s="15"/>
      <c r="B175" s="253"/>
      <c r="C175" s="254"/>
      <c r="D175" s="227" t="s">
        <v>140</v>
      </c>
      <c r="E175" s="255" t="s">
        <v>19</v>
      </c>
      <c r="F175" s="256" t="s">
        <v>155</v>
      </c>
      <c r="G175" s="254"/>
      <c r="H175" s="257">
        <v>454.19999999999999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140</v>
      </c>
      <c r="AU175" s="263" t="s">
        <v>80</v>
      </c>
      <c r="AV175" s="15" t="s">
        <v>136</v>
      </c>
      <c r="AW175" s="15" t="s">
        <v>33</v>
      </c>
      <c r="AX175" s="15" t="s">
        <v>78</v>
      </c>
      <c r="AY175" s="263" t="s">
        <v>129</v>
      </c>
    </row>
    <row r="176" s="2" customFormat="1" ht="14.4" customHeight="1">
      <c r="A176" s="40"/>
      <c r="B176" s="41"/>
      <c r="C176" s="264" t="s">
        <v>253</v>
      </c>
      <c r="D176" s="264" t="s">
        <v>254</v>
      </c>
      <c r="E176" s="265" t="s">
        <v>255</v>
      </c>
      <c r="F176" s="266" t="s">
        <v>256</v>
      </c>
      <c r="G176" s="267" t="s">
        <v>245</v>
      </c>
      <c r="H176" s="268">
        <v>885.69000000000005</v>
      </c>
      <c r="I176" s="269"/>
      <c r="J176" s="270">
        <f>ROUND(I176*H176,2)</f>
        <v>0</v>
      </c>
      <c r="K176" s="266" t="s">
        <v>135</v>
      </c>
      <c r="L176" s="271"/>
      <c r="M176" s="272" t="s">
        <v>19</v>
      </c>
      <c r="N176" s="273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175</v>
      </c>
      <c r="AT176" s="225" t="s">
        <v>254</v>
      </c>
      <c r="AU176" s="225" t="s">
        <v>80</v>
      </c>
      <c r="AY176" s="19" t="s">
        <v>129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78</v>
      </c>
      <c r="BK176" s="226">
        <f>ROUND(I176*H176,2)</f>
        <v>0</v>
      </c>
      <c r="BL176" s="19" t="s">
        <v>136</v>
      </c>
      <c r="BM176" s="225" t="s">
        <v>257</v>
      </c>
    </row>
    <row r="177" s="2" customFormat="1">
      <c r="A177" s="40"/>
      <c r="B177" s="41"/>
      <c r="C177" s="42"/>
      <c r="D177" s="227" t="s">
        <v>138</v>
      </c>
      <c r="E177" s="42"/>
      <c r="F177" s="228" t="s">
        <v>251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138</v>
      </c>
      <c r="AU177" s="19" t="s">
        <v>80</v>
      </c>
    </row>
    <row r="178" s="14" customFormat="1">
      <c r="A178" s="14"/>
      <c r="B178" s="242"/>
      <c r="C178" s="243"/>
      <c r="D178" s="227" t="s">
        <v>140</v>
      </c>
      <c r="E178" s="244" t="s">
        <v>19</v>
      </c>
      <c r="F178" s="245" t="s">
        <v>258</v>
      </c>
      <c r="G178" s="243"/>
      <c r="H178" s="246">
        <v>885.69000000000005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140</v>
      </c>
      <c r="AU178" s="252" t="s">
        <v>80</v>
      </c>
      <c r="AV178" s="14" t="s">
        <v>80</v>
      </c>
      <c r="AW178" s="14" t="s">
        <v>33</v>
      </c>
      <c r="AX178" s="14" t="s">
        <v>78</v>
      </c>
      <c r="AY178" s="252" t="s">
        <v>129</v>
      </c>
    </row>
    <row r="179" s="2" customFormat="1" ht="24.15" customHeight="1">
      <c r="A179" s="40"/>
      <c r="B179" s="41"/>
      <c r="C179" s="214" t="s">
        <v>259</v>
      </c>
      <c r="D179" s="214" t="s">
        <v>131</v>
      </c>
      <c r="E179" s="215" t="s">
        <v>260</v>
      </c>
      <c r="F179" s="216" t="s">
        <v>261</v>
      </c>
      <c r="G179" s="217" t="s">
        <v>134</v>
      </c>
      <c r="H179" s="218">
        <v>1554.5</v>
      </c>
      <c r="I179" s="219"/>
      <c r="J179" s="220">
        <f>ROUND(I179*H179,2)</f>
        <v>0</v>
      </c>
      <c r="K179" s="216" t="s">
        <v>135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136</v>
      </c>
      <c r="AT179" s="225" t="s">
        <v>131</v>
      </c>
      <c r="AU179" s="225" t="s">
        <v>80</v>
      </c>
      <c r="AY179" s="19" t="s">
        <v>129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78</v>
      </c>
      <c r="BK179" s="226">
        <f>ROUND(I179*H179,2)</f>
        <v>0</v>
      </c>
      <c r="BL179" s="19" t="s">
        <v>136</v>
      </c>
      <c r="BM179" s="225" t="s">
        <v>262</v>
      </c>
    </row>
    <row r="180" s="2" customFormat="1">
      <c r="A180" s="40"/>
      <c r="B180" s="41"/>
      <c r="C180" s="42"/>
      <c r="D180" s="227" t="s">
        <v>138</v>
      </c>
      <c r="E180" s="42"/>
      <c r="F180" s="228" t="s">
        <v>263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138</v>
      </c>
      <c r="AU180" s="19" t="s">
        <v>80</v>
      </c>
    </row>
    <row r="181" s="14" customFormat="1">
      <c r="A181" s="14"/>
      <c r="B181" s="242"/>
      <c r="C181" s="243"/>
      <c r="D181" s="227" t="s">
        <v>140</v>
      </c>
      <c r="E181" s="244" t="s">
        <v>19</v>
      </c>
      <c r="F181" s="245" t="s">
        <v>264</v>
      </c>
      <c r="G181" s="243"/>
      <c r="H181" s="246">
        <v>1554.5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140</v>
      </c>
      <c r="AU181" s="252" t="s">
        <v>80</v>
      </c>
      <c r="AV181" s="14" t="s">
        <v>80</v>
      </c>
      <c r="AW181" s="14" t="s">
        <v>33</v>
      </c>
      <c r="AX181" s="14" t="s">
        <v>78</v>
      </c>
      <c r="AY181" s="252" t="s">
        <v>129</v>
      </c>
    </row>
    <row r="182" s="12" customFormat="1" ht="22.8" customHeight="1">
      <c r="A182" s="12"/>
      <c r="B182" s="198"/>
      <c r="C182" s="199"/>
      <c r="D182" s="200" t="s">
        <v>70</v>
      </c>
      <c r="E182" s="212" t="s">
        <v>80</v>
      </c>
      <c r="F182" s="212" t="s">
        <v>265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SUM(P183:P188)</f>
        <v>0</v>
      </c>
      <c r="Q182" s="206"/>
      <c r="R182" s="207">
        <f>SUM(R183:R188)</f>
        <v>118.34671633307599</v>
      </c>
      <c r="S182" s="206"/>
      <c r="T182" s="208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78</v>
      </c>
      <c r="AT182" s="210" t="s">
        <v>70</v>
      </c>
      <c r="AU182" s="210" t="s">
        <v>78</v>
      </c>
      <c r="AY182" s="209" t="s">
        <v>129</v>
      </c>
      <c r="BK182" s="211">
        <f>SUM(BK183:BK188)</f>
        <v>0</v>
      </c>
    </row>
    <row r="183" s="2" customFormat="1" ht="49.05" customHeight="1">
      <c r="A183" s="40"/>
      <c r="B183" s="41"/>
      <c r="C183" s="214" t="s">
        <v>266</v>
      </c>
      <c r="D183" s="214" t="s">
        <v>131</v>
      </c>
      <c r="E183" s="215" t="s">
        <v>267</v>
      </c>
      <c r="F183" s="216" t="s">
        <v>268</v>
      </c>
      <c r="G183" s="217" t="s">
        <v>171</v>
      </c>
      <c r="H183" s="218">
        <v>215</v>
      </c>
      <c r="I183" s="219"/>
      <c r="J183" s="220">
        <f>ROUND(I183*H183,2)</f>
        <v>0</v>
      </c>
      <c r="K183" s="216" t="s">
        <v>269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0.20449000000000001</v>
      </c>
      <c r="R183" s="223">
        <f>Q183*H183</f>
        <v>43.965350000000001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136</v>
      </c>
      <c r="AT183" s="225" t="s">
        <v>131</v>
      </c>
      <c r="AU183" s="225" t="s">
        <v>80</v>
      </c>
      <c r="AY183" s="19" t="s">
        <v>129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78</v>
      </c>
      <c r="BK183" s="226">
        <f>ROUND(I183*H183,2)</f>
        <v>0</v>
      </c>
      <c r="BL183" s="19" t="s">
        <v>136</v>
      </c>
      <c r="BM183" s="225" t="s">
        <v>270</v>
      </c>
    </row>
    <row r="184" s="2" customFormat="1" ht="24.15" customHeight="1">
      <c r="A184" s="40"/>
      <c r="B184" s="41"/>
      <c r="C184" s="214" t="s">
        <v>271</v>
      </c>
      <c r="D184" s="214" t="s">
        <v>131</v>
      </c>
      <c r="E184" s="215" t="s">
        <v>272</v>
      </c>
      <c r="F184" s="216" t="s">
        <v>273</v>
      </c>
      <c r="G184" s="217" t="s">
        <v>200</v>
      </c>
      <c r="H184" s="218">
        <v>30.318999999999999</v>
      </c>
      <c r="I184" s="219"/>
      <c r="J184" s="220">
        <f>ROUND(I184*H184,2)</f>
        <v>0</v>
      </c>
      <c r="K184" s="216" t="s">
        <v>135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2.4532922039999998</v>
      </c>
      <c r="R184" s="223">
        <f>Q184*H184</f>
        <v>74.381366333075988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136</v>
      </c>
      <c r="AT184" s="225" t="s">
        <v>131</v>
      </c>
      <c r="AU184" s="225" t="s">
        <v>80</v>
      </c>
      <c r="AY184" s="19" t="s">
        <v>129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78</v>
      </c>
      <c r="BK184" s="226">
        <f>ROUND(I184*H184,2)</f>
        <v>0</v>
      </c>
      <c r="BL184" s="19" t="s">
        <v>136</v>
      </c>
      <c r="BM184" s="225" t="s">
        <v>274</v>
      </c>
    </row>
    <row r="185" s="2" customFormat="1">
      <c r="A185" s="40"/>
      <c r="B185" s="41"/>
      <c r="C185" s="42"/>
      <c r="D185" s="227" t="s">
        <v>138</v>
      </c>
      <c r="E185" s="42"/>
      <c r="F185" s="228" t="s">
        <v>275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138</v>
      </c>
      <c r="AU185" s="19" t="s">
        <v>80</v>
      </c>
    </row>
    <row r="186" s="13" customFormat="1">
      <c r="A186" s="13"/>
      <c r="B186" s="232"/>
      <c r="C186" s="233"/>
      <c r="D186" s="227" t="s">
        <v>140</v>
      </c>
      <c r="E186" s="234" t="s">
        <v>19</v>
      </c>
      <c r="F186" s="235" t="s">
        <v>276</v>
      </c>
      <c r="G186" s="233"/>
      <c r="H186" s="234" t="s">
        <v>19</v>
      </c>
      <c r="I186" s="236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140</v>
      </c>
      <c r="AU186" s="241" t="s">
        <v>80</v>
      </c>
      <c r="AV186" s="13" t="s">
        <v>78</v>
      </c>
      <c r="AW186" s="13" t="s">
        <v>33</v>
      </c>
      <c r="AX186" s="13" t="s">
        <v>71</v>
      </c>
      <c r="AY186" s="241" t="s">
        <v>129</v>
      </c>
    </row>
    <row r="187" s="14" customFormat="1">
      <c r="A187" s="14"/>
      <c r="B187" s="242"/>
      <c r="C187" s="243"/>
      <c r="D187" s="227" t="s">
        <v>140</v>
      </c>
      <c r="E187" s="244" t="s">
        <v>19</v>
      </c>
      <c r="F187" s="245" t="s">
        <v>203</v>
      </c>
      <c r="G187" s="243"/>
      <c r="H187" s="246">
        <v>28.875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140</v>
      </c>
      <c r="AU187" s="252" t="s">
        <v>80</v>
      </c>
      <c r="AV187" s="14" t="s">
        <v>80</v>
      </c>
      <c r="AW187" s="14" t="s">
        <v>33</v>
      </c>
      <c r="AX187" s="14" t="s">
        <v>78</v>
      </c>
      <c r="AY187" s="252" t="s">
        <v>129</v>
      </c>
    </row>
    <row r="188" s="14" customFormat="1">
      <c r="A188" s="14"/>
      <c r="B188" s="242"/>
      <c r="C188" s="243"/>
      <c r="D188" s="227" t="s">
        <v>140</v>
      </c>
      <c r="E188" s="243"/>
      <c r="F188" s="245" t="s">
        <v>277</v>
      </c>
      <c r="G188" s="243"/>
      <c r="H188" s="246">
        <v>30.318999999999999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140</v>
      </c>
      <c r="AU188" s="252" t="s">
        <v>80</v>
      </c>
      <c r="AV188" s="14" t="s">
        <v>80</v>
      </c>
      <c r="AW188" s="14" t="s">
        <v>4</v>
      </c>
      <c r="AX188" s="14" t="s">
        <v>78</v>
      </c>
      <c r="AY188" s="252" t="s">
        <v>129</v>
      </c>
    </row>
    <row r="189" s="12" customFormat="1" ht="22.8" customHeight="1">
      <c r="A189" s="12"/>
      <c r="B189" s="198"/>
      <c r="C189" s="199"/>
      <c r="D189" s="200" t="s">
        <v>70</v>
      </c>
      <c r="E189" s="212" t="s">
        <v>159</v>
      </c>
      <c r="F189" s="212" t="s">
        <v>278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SUM(P190:P259)</f>
        <v>0</v>
      </c>
      <c r="Q189" s="206"/>
      <c r="R189" s="207">
        <f>SUM(R190:R259)</f>
        <v>624.78657250000003</v>
      </c>
      <c r="S189" s="206"/>
      <c r="T189" s="208">
        <f>SUM(T190:T259)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78</v>
      </c>
      <c r="AT189" s="210" t="s">
        <v>70</v>
      </c>
      <c r="AU189" s="210" t="s">
        <v>78</v>
      </c>
      <c r="AY189" s="209" t="s">
        <v>129</v>
      </c>
      <c r="BK189" s="211">
        <f>SUM(BK190:BK259)</f>
        <v>0</v>
      </c>
    </row>
    <row r="190" s="2" customFormat="1" ht="24.15" customHeight="1">
      <c r="A190" s="40"/>
      <c r="B190" s="41"/>
      <c r="C190" s="214" t="s">
        <v>279</v>
      </c>
      <c r="D190" s="214" t="s">
        <v>131</v>
      </c>
      <c r="E190" s="215" t="s">
        <v>280</v>
      </c>
      <c r="F190" s="216" t="s">
        <v>281</v>
      </c>
      <c r="G190" s="217" t="s">
        <v>134</v>
      </c>
      <c r="H190" s="218">
        <v>442</v>
      </c>
      <c r="I190" s="219"/>
      <c r="J190" s="220">
        <f>ROUND(I190*H190,2)</f>
        <v>0</v>
      </c>
      <c r="K190" s="216" t="s">
        <v>135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136</v>
      </c>
      <c r="AT190" s="225" t="s">
        <v>131</v>
      </c>
      <c r="AU190" s="225" t="s">
        <v>80</v>
      </c>
      <c r="AY190" s="19" t="s">
        <v>129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78</v>
      </c>
      <c r="BK190" s="226">
        <f>ROUND(I190*H190,2)</f>
        <v>0</v>
      </c>
      <c r="BL190" s="19" t="s">
        <v>136</v>
      </c>
      <c r="BM190" s="225" t="s">
        <v>282</v>
      </c>
    </row>
    <row r="191" s="2" customFormat="1">
      <c r="A191" s="40"/>
      <c r="B191" s="41"/>
      <c r="C191" s="42"/>
      <c r="D191" s="227" t="s">
        <v>138</v>
      </c>
      <c r="E191" s="42"/>
      <c r="F191" s="228" t="s">
        <v>283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138</v>
      </c>
      <c r="AU191" s="19" t="s">
        <v>80</v>
      </c>
    </row>
    <row r="192" s="13" customFormat="1">
      <c r="A192" s="13"/>
      <c r="B192" s="232"/>
      <c r="C192" s="233"/>
      <c r="D192" s="227" t="s">
        <v>140</v>
      </c>
      <c r="E192" s="234" t="s">
        <v>19</v>
      </c>
      <c r="F192" s="235" t="s">
        <v>284</v>
      </c>
      <c r="G192" s="233"/>
      <c r="H192" s="234" t="s">
        <v>19</v>
      </c>
      <c r="I192" s="236"/>
      <c r="J192" s="233"/>
      <c r="K192" s="233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140</v>
      </c>
      <c r="AU192" s="241" t="s">
        <v>80</v>
      </c>
      <c r="AV192" s="13" t="s">
        <v>78</v>
      </c>
      <c r="AW192" s="13" t="s">
        <v>33</v>
      </c>
      <c r="AX192" s="13" t="s">
        <v>71</v>
      </c>
      <c r="AY192" s="241" t="s">
        <v>129</v>
      </c>
    </row>
    <row r="193" s="14" customFormat="1">
      <c r="A193" s="14"/>
      <c r="B193" s="242"/>
      <c r="C193" s="243"/>
      <c r="D193" s="227" t="s">
        <v>140</v>
      </c>
      <c r="E193" s="244" t="s">
        <v>19</v>
      </c>
      <c r="F193" s="245" t="s">
        <v>285</v>
      </c>
      <c r="G193" s="243"/>
      <c r="H193" s="246">
        <v>415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140</v>
      </c>
      <c r="AU193" s="252" t="s">
        <v>80</v>
      </c>
      <c r="AV193" s="14" t="s">
        <v>80</v>
      </c>
      <c r="AW193" s="14" t="s">
        <v>33</v>
      </c>
      <c r="AX193" s="14" t="s">
        <v>71</v>
      </c>
      <c r="AY193" s="252" t="s">
        <v>129</v>
      </c>
    </row>
    <row r="194" s="13" customFormat="1">
      <c r="A194" s="13"/>
      <c r="B194" s="232"/>
      <c r="C194" s="233"/>
      <c r="D194" s="227" t="s">
        <v>140</v>
      </c>
      <c r="E194" s="234" t="s">
        <v>19</v>
      </c>
      <c r="F194" s="235" t="s">
        <v>286</v>
      </c>
      <c r="G194" s="233"/>
      <c r="H194" s="234" t="s">
        <v>19</v>
      </c>
      <c r="I194" s="236"/>
      <c r="J194" s="233"/>
      <c r="K194" s="233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140</v>
      </c>
      <c r="AU194" s="241" t="s">
        <v>80</v>
      </c>
      <c r="AV194" s="13" t="s">
        <v>78</v>
      </c>
      <c r="AW194" s="13" t="s">
        <v>33</v>
      </c>
      <c r="AX194" s="13" t="s">
        <v>71</v>
      </c>
      <c r="AY194" s="241" t="s">
        <v>129</v>
      </c>
    </row>
    <row r="195" s="14" customFormat="1">
      <c r="A195" s="14"/>
      <c r="B195" s="242"/>
      <c r="C195" s="243"/>
      <c r="D195" s="227" t="s">
        <v>140</v>
      </c>
      <c r="E195" s="244" t="s">
        <v>19</v>
      </c>
      <c r="F195" s="245" t="s">
        <v>287</v>
      </c>
      <c r="G195" s="243"/>
      <c r="H195" s="246">
        <v>27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140</v>
      </c>
      <c r="AU195" s="252" t="s">
        <v>80</v>
      </c>
      <c r="AV195" s="14" t="s">
        <v>80</v>
      </c>
      <c r="AW195" s="14" t="s">
        <v>33</v>
      </c>
      <c r="AX195" s="14" t="s">
        <v>71</v>
      </c>
      <c r="AY195" s="252" t="s">
        <v>129</v>
      </c>
    </row>
    <row r="196" s="15" customFormat="1">
      <c r="A196" s="15"/>
      <c r="B196" s="253"/>
      <c r="C196" s="254"/>
      <c r="D196" s="227" t="s">
        <v>140</v>
      </c>
      <c r="E196" s="255" t="s">
        <v>19</v>
      </c>
      <c r="F196" s="256" t="s">
        <v>155</v>
      </c>
      <c r="G196" s="254"/>
      <c r="H196" s="257">
        <v>442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3" t="s">
        <v>140</v>
      </c>
      <c r="AU196" s="263" t="s">
        <v>80</v>
      </c>
      <c r="AV196" s="15" t="s">
        <v>136</v>
      </c>
      <c r="AW196" s="15" t="s">
        <v>33</v>
      </c>
      <c r="AX196" s="15" t="s">
        <v>78</v>
      </c>
      <c r="AY196" s="263" t="s">
        <v>129</v>
      </c>
    </row>
    <row r="197" s="2" customFormat="1" ht="24.15" customHeight="1">
      <c r="A197" s="40"/>
      <c r="B197" s="41"/>
      <c r="C197" s="214" t="s">
        <v>288</v>
      </c>
      <c r="D197" s="214" t="s">
        <v>131</v>
      </c>
      <c r="E197" s="215" t="s">
        <v>289</v>
      </c>
      <c r="F197" s="216" t="s">
        <v>290</v>
      </c>
      <c r="G197" s="217" t="s">
        <v>134</v>
      </c>
      <c r="H197" s="218">
        <v>1113</v>
      </c>
      <c r="I197" s="219"/>
      <c r="J197" s="220">
        <f>ROUND(I197*H197,2)</f>
        <v>0</v>
      </c>
      <c r="K197" s="216" t="s">
        <v>135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136</v>
      </c>
      <c r="AT197" s="225" t="s">
        <v>131</v>
      </c>
      <c r="AU197" s="225" t="s">
        <v>80</v>
      </c>
      <c r="AY197" s="19" t="s">
        <v>129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78</v>
      </c>
      <c r="BK197" s="226">
        <f>ROUND(I197*H197,2)</f>
        <v>0</v>
      </c>
      <c r="BL197" s="19" t="s">
        <v>136</v>
      </c>
      <c r="BM197" s="225" t="s">
        <v>291</v>
      </c>
    </row>
    <row r="198" s="2" customFormat="1">
      <c r="A198" s="40"/>
      <c r="B198" s="41"/>
      <c r="C198" s="42"/>
      <c r="D198" s="227" t="s">
        <v>138</v>
      </c>
      <c r="E198" s="42"/>
      <c r="F198" s="228" t="s">
        <v>283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138</v>
      </c>
      <c r="AU198" s="19" t="s">
        <v>80</v>
      </c>
    </row>
    <row r="199" s="13" customFormat="1">
      <c r="A199" s="13"/>
      <c r="B199" s="232"/>
      <c r="C199" s="233"/>
      <c r="D199" s="227" t="s">
        <v>140</v>
      </c>
      <c r="E199" s="234" t="s">
        <v>19</v>
      </c>
      <c r="F199" s="235" t="s">
        <v>292</v>
      </c>
      <c r="G199" s="233"/>
      <c r="H199" s="234" t="s">
        <v>19</v>
      </c>
      <c r="I199" s="236"/>
      <c r="J199" s="233"/>
      <c r="K199" s="233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140</v>
      </c>
      <c r="AU199" s="241" t="s">
        <v>80</v>
      </c>
      <c r="AV199" s="13" t="s">
        <v>78</v>
      </c>
      <c r="AW199" s="13" t="s">
        <v>33</v>
      </c>
      <c r="AX199" s="13" t="s">
        <v>71</v>
      </c>
      <c r="AY199" s="241" t="s">
        <v>129</v>
      </c>
    </row>
    <row r="200" s="14" customFormat="1">
      <c r="A200" s="14"/>
      <c r="B200" s="242"/>
      <c r="C200" s="243"/>
      <c r="D200" s="227" t="s">
        <v>140</v>
      </c>
      <c r="E200" s="244" t="s">
        <v>19</v>
      </c>
      <c r="F200" s="245" t="s">
        <v>293</v>
      </c>
      <c r="G200" s="243"/>
      <c r="H200" s="246">
        <v>1072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140</v>
      </c>
      <c r="AU200" s="252" t="s">
        <v>80</v>
      </c>
      <c r="AV200" s="14" t="s">
        <v>80</v>
      </c>
      <c r="AW200" s="14" t="s">
        <v>33</v>
      </c>
      <c r="AX200" s="14" t="s">
        <v>71</v>
      </c>
      <c r="AY200" s="252" t="s">
        <v>129</v>
      </c>
    </row>
    <row r="201" s="13" customFormat="1">
      <c r="A201" s="13"/>
      <c r="B201" s="232"/>
      <c r="C201" s="233"/>
      <c r="D201" s="227" t="s">
        <v>140</v>
      </c>
      <c r="E201" s="234" t="s">
        <v>19</v>
      </c>
      <c r="F201" s="235" t="s">
        <v>294</v>
      </c>
      <c r="G201" s="233"/>
      <c r="H201" s="234" t="s">
        <v>19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140</v>
      </c>
      <c r="AU201" s="241" t="s">
        <v>80</v>
      </c>
      <c r="AV201" s="13" t="s">
        <v>78</v>
      </c>
      <c r="AW201" s="13" t="s">
        <v>33</v>
      </c>
      <c r="AX201" s="13" t="s">
        <v>71</v>
      </c>
      <c r="AY201" s="241" t="s">
        <v>129</v>
      </c>
    </row>
    <row r="202" s="14" customFormat="1">
      <c r="A202" s="14"/>
      <c r="B202" s="242"/>
      <c r="C202" s="243"/>
      <c r="D202" s="227" t="s">
        <v>140</v>
      </c>
      <c r="E202" s="244" t="s">
        <v>19</v>
      </c>
      <c r="F202" s="245" t="s">
        <v>295</v>
      </c>
      <c r="G202" s="243"/>
      <c r="H202" s="246">
        <v>41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140</v>
      </c>
      <c r="AU202" s="252" t="s">
        <v>80</v>
      </c>
      <c r="AV202" s="14" t="s">
        <v>80</v>
      </c>
      <c r="AW202" s="14" t="s">
        <v>33</v>
      </c>
      <c r="AX202" s="14" t="s">
        <v>71</v>
      </c>
      <c r="AY202" s="252" t="s">
        <v>129</v>
      </c>
    </row>
    <row r="203" s="15" customFormat="1">
      <c r="A203" s="15"/>
      <c r="B203" s="253"/>
      <c r="C203" s="254"/>
      <c r="D203" s="227" t="s">
        <v>140</v>
      </c>
      <c r="E203" s="255" t="s">
        <v>19</v>
      </c>
      <c r="F203" s="256" t="s">
        <v>155</v>
      </c>
      <c r="G203" s="254"/>
      <c r="H203" s="257">
        <v>1113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140</v>
      </c>
      <c r="AU203" s="263" t="s">
        <v>80</v>
      </c>
      <c r="AV203" s="15" t="s">
        <v>136</v>
      </c>
      <c r="AW203" s="15" t="s">
        <v>33</v>
      </c>
      <c r="AX203" s="15" t="s">
        <v>78</v>
      </c>
      <c r="AY203" s="263" t="s">
        <v>129</v>
      </c>
    </row>
    <row r="204" s="2" customFormat="1" ht="24.15" customHeight="1">
      <c r="A204" s="40"/>
      <c r="B204" s="41"/>
      <c r="C204" s="214" t="s">
        <v>296</v>
      </c>
      <c r="D204" s="214" t="s">
        <v>131</v>
      </c>
      <c r="E204" s="215" t="s">
        <v>297</v>
      </c>
      <c r="F204" s="216" t="s">
        <v>298</v>
      </c>
      <c r="G204" s="217" t="s">
        <v>134</v>
      </c>
      <c r="H204" s="218">
        <v>442</v>
      </c>
      <c r="I204" s="219"/>
      <c r="J204" s="220">
        <f>ROUND(I204*H204,2)</f>
        <v>0</v>
      </c>
      <c r="K204" s="216" t="s">
        <v>135</v>
      </c>
      <c r="L204" s="46"/>
      <c r="M204" s="221" t="s">
        <v>19</v>
      </c>
      <c r="N204" s="222" t="s">
        <v>42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136</v>
      </c>
      <c r="AT204" s="225" t="s">
        <v>131</v>
      </c>
      <c r="AU204" s="225" t="s">
        <v>80</v>
      </c>
      <c r="AY204" s="19" t="s">
        <v>129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78</v>
      </c>
      <c r="BK204" s="226">
        <f>ROUND(I204*H204,2)</f>
        <v>0</v>
      </c>
      <c r="BL204" s="19" t="s">
        <v>136</v>
      </c>
      <c r="BM204" s="225" t="s">
        <v>299</v>
      </c>
    </row>
    <row r="205" s="2" customFormat="1">
      <c r="A205" s="40"/>
      <c r="B205" s="41"/>
      <c r="C205" s="42"/>
      <c r="D205" s="227" t="s">
        <v>138</v>
      </c>
      <c r="E205" s="42"/>
      <c r="F205" s="228" t="s">
        <v>283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138</v>
      </c>
      <c r="AU205" s="19" t="s">
        <v>80</v>
      </c>
    </row>
    <row r="206" s="13" customFormat="1">
      <c r="A206" s="13"/>
      <c r="B206" s="232"/>
      <c r="C206" s="233"/>
      <c r="D206" s="227" t="s">
        <v>140</v>
      </c>
      <c r="E206" s="234" t="s">
        <v>19</v>
      </c>
      <c r="F206" s="235" t="s">
        <v>284</v>
      </c>
      <c r="G206" s="233"/>
      <c r="H206" s="234" t="s">
        <v>19</v>
      </c>
      <c r="I206" s="236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140</v>
      </c>
      <c r="AU206" s="241" t="s">
        <v>80</v>
      </c>
      <c r="AV206" s="13" t="s">
        <v>78</v>
      </c>
      <c r="AW206" s="13" t="s">
        <v>33</v>
      </c>
      <c r="AX206" s="13" t="s">
        <v>71</v>
      </c>
      <c r="AY206" s="241" t="s">
        <v>129</v>
      </c>
    </row>
    <row r="207" s="14" customFormat="1">
      <c r="A207" s="14"/>
      <c r="B207" s="242"/>
      <c r="C207" s="243"/>
      <c r="D207" s="227" t="s">
        <v>140</v>
      </c>
      <c r="E207" s="244" t="s">
        <v>19</v>
      </c>
      <c r="F207" s="245" t="s">
        <v>285</v>
      </c>
      <c r="G207" s="243"/>
      <c r="H207" s="246">
        <v>415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140</v>
      </c>
      <c r="AU207" s="252" t="s">
        <v>80</v>
      </c>
      <c r="AV207" s="14" t="s">
        <v>80</v>
      </c>
      <c r="AW207" s="14" t="s">
        <v>33</v>
      </c>
      <c r="AX207" s="14" t="s">
        <v>71</v>
      </c>
      <c r="AY207" s="252" t="s">
        <v>129</v>
      </c>
    </row>
    <row r="208" s="13" customFormat="1">
      <c r="A208" s="13"/>
      <c r="B208" s="232"/>
      <c r="C208" s="233"/>
      <c r="D208" s="227" t="s">
        <v>140</v>
      </c>
      <c r="E208" s="234" t="s">
        <v>19</v>
      </c>
      <c r="F208" s="235" t="s">
        <v>286</v>
      </c>
      <c r="G208" s="233"/>
      <c r="H208" s="234" t="s">
        <v>19</v>
      </c>
      <c r="I208" s="236"/>
      <c r="J208" s="233"/>
      <c r="K208" s="233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140</v>
      </c>
      <c r="AU208" s="241" t="s">
        <v>80</v>
      </c>
      <c r="AV208" s="13" t="s">
        <v>78</v>
      </c>
      <c r="AW208" s="13" t="s">
        <v>33</v>
      </c>
      <c r="AX208" s="13" t="s">
        <v>71</v>
      </c>
      <c r="AY208" s="241" t="s">
        <v>129</v>
      </c>
    </row>
    <row r="209" s="14" customFormat="1">
      <c r="A209" s="14"/>
      <c r="B209" s="242"/>
      <c r="C209" s="243"/>
      <c r="D209" s="227" t="s">
        <v>140</v>
      </c>
      <c r="E209" s="244" t="s">
        <v>19</v>
      </c>
      <c r="F209" s="245" t="s">
        <v>287</v>
      </c>
      <c r="G209" s="243"/>
      <c r="H209" s="246">
        <v>27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140</v>
      </c>
      <c r="AU209" s="252" t="s">
        <v>80</v>
      </c>
      <c r="AV209" s="14" t="s">
        <v>80</v>
      </c>
      <c r="AW209" s="14" t="s">
        <v>33</v>
      </c>
      <c r="AX209" s="14" t="s">
        <v>71</v>
      </c>
      <c r="AY209" s="252" t="s">
        <v>129</v>
      </c>
    </row>
    <row r="210" s="15" customFormat="1">
      <c r="A210" s="15"/>
      <c r="B210" s="253"/>
      <c r="C210" s="254"/>
      <c r="D210" s="227" t="s">
        <v>140</v>
      </c>
      <c r="E210" s="255" t="s">
        <v>19</v>
      </c>
      <c r="F210" s="256" t="s">
        <v>155</v>
      </c>
      <c r="G210" s="254"/>
      <c r="H210" s="257">
        <v>442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140</v>
      </c>
      <c r="AU210" s="263" t="s">
        <v>80</v>
      </c>
      <c r="AV210" s="15" t="s">
        <v>136</v>
      </c>
      <c r="AW210" s="15" t="s">
        <v>33</v>
      </c>
      <c r="AX210" s="15" t="s">
        <v>78</v>
      </c>
      <c r="AY210" s="263" t="s">
        <v>129</v>
      </c>
    </row>
    <row r="211" s="2" customFormat="1" ht="24.15" customHeight="1">
      <c r="A211" s="40"/>
      <c r="B211" s="41"/>
      <c r="C211" s="214" t="s">
        <v>300</v>
      </c>
      <c r="D211" s="214" t="s">
        <v>131</v>
      </c>
      <c r="E211" s="215" t="s">
        <v>301</v>
      </c>
      <c r="F211" s="216" t="s">
        <v>302</v>
      </c>
      <c r="G211" s="217" t="s">
        <v>134</v>
      </c>
      <c r="H211" s="218">
        <v>41</v>
      </c>
      <c r="I211" s="219"/>
      <c r="J211" s="220">
        <f>ROUND(I211*H211,2)</f>
        <v>0</v>
      </c>
      <c r="K211" s="216" t="s">
        <v>135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136</v>
      </c>
      <c r="AT211" s="225" t="s">
        <v>131</v>
      </c>
      <c r="AU211" s="225" t="s">
        <v>80</v>
      </c>
      <c r="AY211" s="19" t="s">
        <v>129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78</v>
      </c>
      <c r="BK211" s="226">
        <f>ROUND(I211*H211,2)</f>
        <v>0</v>
      </c>
      <c r="BL211" s="19" t="s">
        <v>136</v>
      </c>
      <c r="BM211" s="225" t="s">
        <v>303</v>
      </c>
    </row>
    <row r="212" s="2" customFormat="1">
      <c r="A212" s="40"/>
      <c r="B212" s="41"/>
      <c r="C212" s="42"/>
      <c r="D212" s="227" t="s">
        <v>138</v>
      </c>
      <c r="E212" s="42"/>
      <c r="F212" s="228" t="s">
        <v>283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138</v>
      </c>
      <c r="AU212" s="19" t="s">
        <v>80</v>
      </c>
    </row>
    <row r="213" s="13" customFormat="1">
      <c r="A213" s="13"/>
      <c r="B213" s="232"/>
      <c r="C213" s="233"/>
      <c r="D213" s="227" t="s">
        <v>140</v>
      </c>
      <c r="E213" s="234" t="s">
        <v>19</v>
      </c>
      <c r="F213" s="235" t="s">
        <v>294</v>
      </c>
      <c r="G213" s="233"/>
      <c r="H213" s="234" t="s">
        <v>19</v>
      </c>
      <c r="I213" s="236"/>
      <c r="J213" s="233"/>
      <c r="K213" s="233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140</v>
      </c>
      <c r="AU213" s="241" t="s">
        <v>80</v>
      </c>
      <c r="AV213" s="13" t="s">
        <v>78</v>
      </c>
      <c r="AW213" s="13" t="s">
        <v>33</v>
      </c>
      <c r="AX213" s="13" t="s">
        <v>71</v>
      </c>
      <c r="AY213" s="241" t="s">
        <v>129</v>
      </c>
    </row>
    <row r="214" s="14" customFormat="1">
      <c r="A214" s="14"/>
      <c r="B214" s="242"/>
      <c r="C214" s="243"/>
      <c r="D214" s="227" t="s">
        <v>140</v>
      </c>
      <c r="E214" s="244" t="s">
        <v>19</v>
      </c>
      <c r="F214" s="245" t="s">
        <v>295</v>
      </c>
      <c r="G214" s="243"/>
      <c r="H214" s="246">
        <v>41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140</v>
      </c>
      <c r="AU214" s="252" t="s">
        <v>80</v>
      </c>
      <c r="AV214" s="14" t="s">
        <v>80</v>
      </c>
      <c r="AW214" s="14" t="s">
        <v>33</v>
      </c>
      <c r="AX214" s="14" t="s">
        <v>78</v>
      </c>
      <c r="AY214" s="252" t="s">
        <v>129</v>
      </c>
    </row>
    <row r="215" s="2" customFormat="1" ht="24.15" customHeight="1">
      <c r="A215" s="40"/>
      <c r="B215" s="41"/>
      <c r="C215" s="214" t="s">
        <v>304</v>
      </c>
      <c r="D215" s="214" t="s">
        <v>131</v>
      </c>
      <c r="E215" s="215" t="s">
        <v>305</v>
      </c>
      <c r="F215" s="216" t="s">
        <v>306</v>
      </c>
      <c r="G215" s="217" t="s">
        <v>134</v>
      </c>
      <c r="H215" s="218">
        <v>1072</v>
      </c>
      <c r="I215" s="219"/>
      <c r="J215" s="220">
        <f>ROUND(I215*H215,2)</f>
        <v>0</v>
      </c>
      <c r="K215" s="216" t="s">
        <v>135</v>
      </c>
      <c r="L215" s="46"/>
      <c r="M215" s="221" t="s">
        <v>19</v>
      </c>
      <c r="N215" s="222" t="s">
        <v>42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136</v>
      </c>
      <c r="AT215" s="225" t="s">
        <v>131</v>
      </c>
      <c r="AU215" s="225" t="s">
        <v>80</v>
      </c>
      <c r="AY215" s="19" t="s">
        <v>129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78</v>
      </c>
      <c r="BK215" s="226">
        <f>ROUND(I215*H215,2)</f>
        <v>0</v>
      </c>
      <c r="BL215" s="19" t="s">
        <v>136</v>
      </c>
      <c r="BM215" s="225" t="s">
        <v>307</v>
      </c>
    </row>
    <row r="216" s="13" customFormat="1">
      <c r="A216" s="13"/>
      <c r="B216" s="232"/>
      <c r="C216" s="233"/>
      <c r="D216" s="227" t="s">
        <v>140</v>
      </c>
      <c r="E216" s="234" t="s">
        <v>19</v>
      </c>
      <c r="F216" s="235" t="s">
        <v>292</v>
      </c>
      <c r="G216" s="233"/>
      <c r="H216" s="234" t="s">
        <v>19</v>
      </c>
      <c r="I216" s="236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140</v>
      </c>
      <c r="AU216" s="241" t="s">
        <v>80</v>
      </c>
      <c r="AV216" s="13" t="s">
        <v>78</v>
      </c>
      <c r="AW216" s="13" t="s">
        <v>33</v>
      </c>
      <c r="AX216" s="13" t="s">
        <v>71</v>
      </c>
      <c r="AY216" s="241" t="s">
        <v>129</v>
      </c>
    </row>
    <row r="217" s="13" customFormat="1">
      <c r="A217" s="13"/>
      <c r="B217" s="232"/>
      <c r="C217" s="233"/>
      <c r="D217" s="227" t="s">
        <v>140</v>
      </c>
      <c r="E217" s="234" t="s">
        <v>19</v>
      </c>
      <c r="F217" s="235" t="s">
        <v>308</v>
      </c>
      <c r="G217" s="233"/>
      <c r="H217" s="234" t="s">
        <v>19</v>
      </c>
      <c r="I217" s="236"/>
      <c r="J217" s="233"/>
      <c r="K217" s="233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140</v>
      </c>
      <c r="AU217" s="241" t="s">
        <v>80</v>
      </c>
      <c r="AV217" s="13" t="s">
        <v>78</v>
      </c>
      <c r="AW217" s="13" t="s">
        <v>33</v>
      </c>
      <c r="AX217" s="13" t="s">
        <v>71</v>
      </c>
      <c r="AY217" s="241" t="s">
        <v>129</v>
      </c>
    </row>
    <row r="218" s="14" customFormat="1">
      <c r="A218" s="14"/>
      <c r="B218" s="242"/>
      <c r="C218" s="243"/>
      <c r="D218" s="227" t="s">
        <v>140</v>
      </c>
      <c r="E218" s="244" t="s">
        <v>19</v>
      </c>
      <c r="F218" s="245" t="s">
        <v>293</v>
      </c>
      <c r="G218" s="243"/>
      <c r="H218" s="246">
        <v>1072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140</v>
      </c>
      <c r="AU218" s="252" t="s">
        <v>80</v>
      </c>
      <c r="AV218" s="14" t="s">
        <v>80</v>
      </c>
      <c r="AW218" s="14" t="s">
        <v>33</v>
      </c>
      <c r="AX218" s="14" t="s">
        <v>78</v>
      </c>
      <c r="AY218" s="252" t="s">
        <v>129</v>
      </c>
    </row>
    <row r="219" s="2" customFormat="1" ht="37.8" customHeight="1">
      <c r="A219" s="40"/>
      <c r="B219" s="41"/>
      <c r="C219" s="214" t="s">
        <v>309</v>
      </c>
      <c r="D219" s="214" t="s">
        <v>131</v>
      </c>
      <c r="E219" s="215" t="s">
        <v>310</v>
      </c>
      <c r="F219" s="216" t="s">
        <v>311</v>
      </c>
      <c r="G219" s="217" t="s">
        <v>134</v>
      </c>
      <c r="H219" s="218">
        <v>1072</v>
      </c>
      <c r="I219" s="219"/>
      <c r="J219" s="220">
        <f>ROUND(I219*H219,2)</f>
        <v>0</v>
      </c>
      <c r="K219" s="216" t="s">
        <v>135</v>
      </c>
      <c r="L219" s="46"/>
      <c r="M219" s="221" t="s">
        <v>19</v>
      </c>
      <c r="N219" s="222" t="s">
        <v>42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136</v>
      </c>
      <c r="AT219" s="225" t="s">
        <v>131</v>
      </c>
      <c r="AU219" s="225" t="s">
        <v>80</v>
      </c>
      <c r="AY219" s="19" t="s">
        <v>129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78</v>
      </c>
      <c r="BK219" s="226">
        <f>ROUND(I219*H219,2)</f>
        <v>0</v>
      </c>
      <c r="BL219" s="19" t="s">
        <v>136</v>
      </c>
      <c r="BM219" s="225" t="s">
        <v>312</v>
      </c>
    </row>
    <row r="220" s="2" customFormat="1">
      <c r="A220" s="40"/>
      <c r="B220" s="41"/>
      <c r="C220" s="42"/>
      <c r="D220" s="227" t="s">
        <v>138</v>
      </c>
      <c r="E220" s="42"/>
      <c r="F220" s="228" t="s">
        <v>283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138</v>
      </c>
      <c r="AU220" s="19" t="s">
        <v>80</v>
      </c>
    </row>
    <row r="221" s="13" customFormat="1">
      <c r="A221" s="13"/>
      <c r="B221" s="232"/>
      <c r="C221" s="233"/>
      <c r="D221" s="227" t="s">
        <v>140</v>
      </c>
      <c r="E221" s="234" t="s">
        <v>19</v>
      </c>
      <c r="F221" s="235" t="s">
        <v>292</v>
      </c>
      <c r="G221" s="233"/>
      <c r="H221" s="234" t="s">
        <v>19</v>
      </c>
      <c r="I221" s="236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140</v>
      </c>
      <c r="AU221" s="241" t="s">
        <v>80</v>
      </c>
      <c r="AV221" s="13" t="s">
        <v>78</v>
      </c>
      <c r="AW221" s="13" t="s">
        <v>33</v>
      </c>
      <c r="AX221" s="13" t="s">
        <v>71</v>
      </c>
      <c r="AY221" s="241" t="s">
        <v>129</v>
      </c>
    </row>
    <row r="222" s="13" customFormat="1">
      <c r="A222" s="13"/>
      <c r="B222" s="232"/>
      <c r="C222" s="233"/>
      <c r="D222" s="227" t="s">
        <v>140</v>
      </c>
      <c r="E222" s="234" t="s">
        <v>19</v>
      </c>
      <c r="F222" s="235" t="s">
        <v>313</v>
      </c>
      <c r="G222" s="233"/>
      <c r="H222" s="234" t="s">
        <v>19</v>
      </c>
      <c r="I222" s="236"/>
      <c r="J222" s="233"/>
      <c r="K222" s="233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140</v>
      </c>
      <c r="AU222" s="241" t="s">
        <v>80</v>
      </c>
      <c r="AV222" s="13" t="s">
        <v>78</v>
      </c>
      <c r="AW222" s="13" t="s">
        <v>33</v>
      </c>
      <c r="AX222" s="13" t="s">
        <v>71</v>
      </c>
      <c r="AY222" s="241" t="s">
        <v>129</v>
      </c>
    </row>
    <row r="223" s="14" customFormat="1">
      <c r="A223" s="14"/>
      <c r="B223" s="242"/>
      <c r="C223" s="243"/>
      <c r="D223" s="227" t="s">
        <v>140</v>
      </c>
      <c r="E223" s="244" t="s">
        <v>19</v>
      </c>
      <c r="F223" s="245" t="s">
        <v>293</v>
      </c>
      <c r="G223" s="243"/>
      <c r="H223" s="246">
        <v>1072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140</v>
      </c>
      <c r="AU223" s="252" t="s">
        <v>80</v>
      </c>
      <c r="AV223" s="14" t="s">
        <v>80</v>
      </c>
      <c r="AW223" s="14" t="s">
        <v>33</v>
      </c>
      <c r="AX223" s="14" t="s">
        <v>78</v>
      </c>
      <c r="AY223" s="252" t="s">
        <v>129</v>
      </c>
    </row>
    <row r="224" s="2" customFormat="1" ht="49.05" customHeight="1">
      <c r="A224" s="40"/>
      <c r="B224" s="41"/>
      <c r="C224" s="214" t="s">
        <v>314</v>
      </c>
      <c r="D224" s="214" t="s">
        <v>131</v>
      </c>
      <c r="E224" s="215" t="s">
        <v>315</v>
      </c>
      <c r="F224" s="216" t="s">
        <v>316</v>
      </c>
      <c r="G224" s="217" t="s">
        <v>134</v>
      </c>
      <c r="H224" s="218">
        <v>1072</v>
      </c>
      <c r="I224" s="219"/>
      <c r="J224" s="220">
        <f>ROUND(I224*H224,2)</f>
        <v>0</v>
      </c>
      <c r="K224" s="216" t="s">
        <v>135</v>
      </c>
      <c r="L224" s="46"/>
      <c r="M224" s="221" t="s">
        <v>19</v>
      </c>
      <c r="N224" s="222" t="s">
        <v>42</v>
      </c>
      <c r="O224" s="86"/>
      <c r="P224" s="223">
        <f>O224*H224</f>
        <v>0</v>
      </c>
      <c r="Q224" s="223">
        <v>0.1837</v>
      </c>
      <c r="R224" s="223">
        <f>Q224*H224</f>
        <v>196.9264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136</v>
      </c>
      <c r="AT224" s="225" t="s">
        <v>131</v>
      </c>
      <c r="AU224" s="225" t="s">
        <v>80</v>
      </c>
      <c r="AY224" s="19" t="s">
        <v>129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78</v>
      </c>
      <c r="BK224" s="226">
        <f>ROUND(I224*H224,2)</f>
        <v>0</v>
      </c>
      <c r="BL224" s="19" t="s">
        <v>136</v>
      </c>
      <c r="BM224" s="225" t="s">
        <v>317</v>
      </c>
    </row>
    <row r="225" s="13" customFormat="1">
      <c r="A225" s="13"/>
      <c r="B225" s="232"/>
      <c r="C225" s="233"/>
      <c r="D225" s="227" t="s">
        <v>140</v>
      </c>
      <c r="E225" s="234" t="s">
        <v>19</v>
      </c>
      <c r="F225" s="235" t="s">
        <v>292</v>
      </c>
      <c r="G225" s="233"/>
      <c r="H225" s="234" t="s">
        <v>19</v>
      </c>
      <c r="I225" s="236"/>
      <c r="J225" s="233"/>
      <c r="K225" s="233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140</v>
      </c>
      <c r="AU225" s="241" t="s">
        <v>80</v>
      </c>
      <c r="AV225" s="13" t="s">
        <v>78</v>
      </c>
      <c r="AW225" s="13" t="s">
        <v>33</v>
      </c>
      <c r="AX225" s="13" t="s">
        <v>71</v>
      </c>
      <c r="AY225" s="241" t="s">
        <v>129</v>
      </c>
    </row>
    <row r="226" s="14" customFormat="1">
      <c r="A226" s="14"/>
      <c r="B226" s="242"/>
      <c r="C226" s="243"/>
      <c r="D226" s="227" t="s">
        <v>140</v>
      </c>
      <c r="E226" s="244" t="s">
        <v>19</v>
      </c>
      <c r="F226" s="245" t="s">
        <v>293</v>
      </c>
      <c r="G226" s="243"/>
      <c r="H226" s="246">
        <v>1072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140</v>
      </c>
      <c r="AU226" s="252" t="s">
        <v>80</v>
      </c>
      <c r="AV226" s="14" t="s">
        <v>80</v>
      </c>
      <c r="AW226" s="14" t="s">
        <v>33</v>
      </c>
      <c r="AX226" s="14" t="s">
        <v>78</v>
      </c>
      <c r="AY226" s="252" t="s">
        <v>129</v>
      </c>
    </row>
    <row r="227" s="2" customFormat="1" ht="14.4" customHeight="1">
      <c r="A227" s="40"/>
      <c r="B227" s="41"/>
      <c r="C227" s="264" t="s">
        <v>318</v>
      </c>
      <c r="D227" s="264" t="s">
        <v>254</v>
      </c>
      <c r="E227" s="265" t="s">
        <v>319</v>
      </c>
      <c r="F227" s="266" t="s">
        <v>320</v>
      </c>
      <c r="G227" s="267" t="s">
        <v>134</v>
      </c>
      <c r="H227" s="268">
        <v>1093.4400000000001</v>
      </c>
      <c r="I227" s="269"/>
      <c r="J227" s="270">
        <f>ROUND(I227*H227,2)</f>
        <v>0</v>
      </c>
      <c r="K227" s="266" t="s">
        <v>269</v>
      </c>
      <c r="L227" s="271"/>
      <c r="M227" s="272" t="s">
        <v>19</v>
      </c>
      <c r="N227" s="273" t="s">
        <v>42</v>
      </c>
      <c r="O227" s="86"/>
      <c r="P227" s="223">
        <f>O227*H227</f>
        <v>0</v>
      </c>
      <c r="Q227" s="223">
        <v>0.222</v>
      </c>
      <c r="R227" s="223">
        <f>Q227*H227</f>
        <v>242.74368000000001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175</v>
      </c>
      <c r="AT227" s="225" t="s">
        <v>254</v>
      </c>
      <c r="AU227" s="225" t="s">
        <v>80</v>
      </c>
      <c r="AY227" s="19" t="s">
        <v>129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78</v>
      </c>
      <c r="BK227" s="226">
        <f>ROUND(I227*H227,2)</f>
        <v>0</v>
      </c>
      <c r="BL227" s="19" t="s">
        <v>136</v>
      </c>
      <c r="BM227" s="225" t="s">
        <v>321</v>
      </c>
    </row>
    <row r="228" s="14" customFormat="1">
      <c r="A228" s="14"/>
      <c r="B228" s="242"/>
      <c r="C228" s="243"/>
      <c r="D228" s="227" t="s">
        <v>140</v>
      </c>
      <c r="E228" s="243"/>
      <c r="F228" s="245" t="s">
        <v>322</v>
      </c>
      <c r="G228" s="243"/>
      <c r="H228" s="246">
        <v>1093.4400000000001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140</v>
      </c>
      <c r="AU228" s="252" t="s">
        <v>80</v>
      </c>
      <c r="AV228" s="14" t="s">
        <v>80</v>
      </c>
      <c r="AW228" s="14" t="s">
        <v>4</v>
      </c>
      <c r="AX228" s="14" t="s">
        <v>78</v>
      </c>
      <c r="AY228" s="252" t="s">
        <v>129</v>
      </c>
    </row>
    <row r="229" s="2" customFormat="1" ht="62.7" customHeight="1">
      <c r="A229" s="40"/>
      <c r="B229" s="41"/>
      <c r="C229" s="214" t="s">
        <v>323</v>
      </c>
      <c r="D229" s="214" t="s">
        <v>131</v>
      </c>
      <c r="E229" s="215" t="s">
        <v>324</v>
      </c>
      <c r="F229" s="216" t="s">
        <v>325</v>
      </c>
      <c r="G229" s="217" t="s">
        <v>134</v>
      </c>
      <c r="H229" s="218">
        <v>442</v>
      </c>
      <c r="I229" s="219"/>
      <c r="J229" s="220">
        <f>ROUND(I229*H229,2)</f>
        <v>0</v>
      </c>
      <c r="K229" s="216" t="s">
        <v>135</v>
      </c>
      <c r="L229" s="46"/>
      <c r="M229" s="221" t="s">
        <v>19</v>
      </c>
      <c r="N229" s="222" t="s">
        <v>42</v>
      </c>
      <c r="O229" s="86"/>
      <c r="P229" s="223">
        <f>O229*H229</f>
        <v>0</v>
      </c>
      <c r="Q229" s="223">
        <v>0.1670275</v>
      </c>
      <c r="R229" s="223">
        <f>Q229*H229</f>
        <v>73.826155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136</v>
      </c>
      <c r="AT229" s="225" t="s">
        <v>131</v>
      </c>
      <c r="AU229" s="225" t="s">
        <v>80</v>
      </c>
      <c r="AY229" s="19" t="s">
        <v>129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78</v>
      </c>
      <c r="BK229" s="226">
        <f>ROUND(I229*H229,2)</f>
        <v>0</v>
      </c>
      <c r="BL229" s="19" t="s">
        <v>136</v>
      </c>
      <c r="BM229" s="225" t="s">
        <v>326</v>
      </c>
    </row>
    <row r="230" s="2" customFormat="1">
      <c r="A230" s="40"/>
      <c r="B230" s="41"/>
      <c r="C230" s="42"/>
      <c r="D230" s="227" t="s">
        <v>138</v>
      </c>
      <c r="E230" s="42"/>
      <c r="F230" s="228" t="s">
        <v>251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138</v>
      </c>
      <c r="AU230" s="19" t="s">
        <v>80</v>
      </c>
    </row>
    <row r="231" s="13" customFormat="1">
      <c r="A231" s="13"/>
      <c r="B231" s="232"/>
      <c r="C231" s="233"/>
      <c r="D231" s="227" t="s">
        <v>140</v>
      </c>
      <c r="E231" s="234" t="s">
        <v>19</v>
      </c>
      <c r="F231" s="235" t="s">
        <v>327</v>
      </c>
      <c r="G231" s="233"/>
      <c r="H231" s="234" t="s">
        <v>19</v>
      </c>
      <c r="I231" s="236"/>
      <c r="J231" s="233"/>
      <c r="K231" s="233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140</v>
      </c>
      <c r="AU231" s="241" t="s">
        <v>80</v>
      </c>
      <c r="AV231" s="13" t="s">
        <v>78</v>
      </c>
      <c r="AW231" s="13" t="s">
        <v>33</v>
      </c>
      <c r="AX231" s="13" t="s">
        <v>71</v>
      </c>
      <c r="AY231" s="241" t="s">
        <v>129</v>
      </c>
    </row>
    <row r="232" s="14" customFormat="1">
      <c r="A232" s="14"/>
      <c r="B232" s="242"/>
      <c r="C232" s="243"/>
      <c r="D232" s="227" t="s">
        <v>140</v>
      </c>
      <c r="E232" s="244" t="s">
        <v>19</v>
      </c>
      <c r="F232" s="245" t="s">
        <v>328</v>
      </c>
      <c r="G232" s="243"/>
      <c r="H232" s="246">
        <v>373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140</v>
      </c>
      <c r="AU232" s="252" t="s">
        <v>80</v>
      </c>
      <c r="AV232" s="14" t="s">
        <v>80</v>
      </c>
      <c r="AW232" s="14" t="s">
        <v>33</v>
      </c>
      <c r="AX232" s="14" t="s">
        <v>71</v>
      </c>
      <c r="AY232" s="252" t="s">
        <v>129</v>
      </c>
    </row>
    <row r="233" s="13" customFormat="1">
      <c r="A233" s="13"/>
      <c r="B233" s="232"/>
      <c r="C233" s="233"/>
      <c r="D233" s="227" t="s">
        <v>140</v>
      </c>
      <c r="E233" s="234" t="s">
        <v>19</v>
      </c>
      <c r="F233" s="235" t="s">
        <v>329</v>
      </c>
      <c r="G233" s="233"/>
      <c r="H233" s="234" t="s">
        <v>19</v>
      </c>
      <c r="I233" s="236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140</v>
      </c>
      <c r="AU233" s="241" t="s">
        <v>80</v>
      </c>
      <c r="AV233" s="13" t="s">
        <v>78</v>
      </c>
      <c r="AW233" s="13" t="s">
        <v>33</v>
      </c>
      <c r="AX233" s="13" t="s">
        <v>71</v>
      </c>
      <c r="AY233" s="241" t="s">
        <v>129</v>
      </c>
    </row>
    <row r="234" s="14" customFormat="1">
      <c r="A234" s="14"/>
      <c r="B234" s="242"/>
      <c r="C234" s="243"/>
      <c r="D234" s="227" t="s">
        <v>140</v>
      </c>
      <c r="E234" s="244" t="s">
        <v>19</v>
      </c>
      <c r="F234" s="245" t="s">
        <v>330</v>
      </c>
      <c r="G234" s="243"/>
      <c r="H234" s="246">
        <v>42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140</v>
      </c>
      <c r="AU234" s="252" t="s">
        <v>80</v>
      </c>
      <c r="AV234" s="14" t="s">
        <v>80</v>
      </c>
      <c r="AW234" s="14" t="s">
        <v>33</v>
      </c>
      <c r="AX234" s="14" t="s">
        <v>71</v>
      </c>
      <c r="AY234" s="252" t="s">
        <v>129</v>
      </c>
    </row>
    <row r="235" s="13" customFormat="1">
      <c r="A235" s="13"/>
      <c r="B235" s="232"/>
      <c r="C235" s="233"/>
      <c r="D235" s="227" t="s">
        <v>140</v>
      </c>
      <c r="E235" s="234" t="s">
        <v>19</v>
      </c>
      <c r="F235" s="235" t="s">
        <v>331</v>
      </c>
      <c r="G235" s="233"/>
      <c r="H235" s="234" t="s">
        <v>19</v>
      </c>
      <c r="I235" s="236"/>
      <c r="J235" s="233"/>
      <c r="K235" s="233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140</v>
      </c>
      <c r="AU235" s="241" t="s">
        <v>80</v>
      </c>
      <c r="AV235" s="13" t="s">
        <v>78</v>
      </c>
      <c r="AW235" s="13" t="s">
        <v>33</v>
      </c>
      <c r="AX235" s="13" t="s">
        <v>71</v>
      </c>
      <c r="AY235" s="241" t="s">
        <v>129</v>
      </c>
    </row>
    <row r="236" s="14" customFormat="1">
      <c r="A236" s="14"/>
      <c r="B236" s="242"/>
      <c r="C236" s="243"/>
      <c r="D236" s="227" t="s">
        <v>140</v>
      </c>
      <c r="E236" s="244" t="s">
        <v>19</v>
      </c>
      <c r="F236" s="245" t="s">
        <v>8</v>
      </c>
      <c r="G236" s="243"/>
      <c r="H236" s="246">
        <v>15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140</v>
      </c>
      <c r="AU236" s="252" t="s">
        <v>80</v>
      </c>
      <c r="AV236" s="14" t="s">
        <v>80</v>
      </c>
      <c r="AW236" s="14" t="s">
        <v>33</v>
      </c>
      <c r="AX236" s="14" t="s">
        <v>71</v>
      </c>
      <c r="AY236" s="252" t="s">
        <v>129</v>
      </c>
    </row>
    <row r="237" s="13" customFormat="1">
      <c r="A237" s="13"/>
      <c r="B237" s="232"/>
      <c r="C237" s="233"/>
      <c r="D237" s="227" t="s">
        <v>140</v>
      </c>
      <c r="E237" s="234" t="s">
        <v>19</v>
      </c>
      <c r="F237" s="235" t="s">
        <v>332</v>
      </c>
      <c r="G237" s="233"/>
      <c r="H237" s="234" t="s">
        <v>19</v>
      </c>
      <c r="I237" s="236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140</v>
      </c>
      <c r="AU237" s="241" t="s">
        <v>80</v>
      </c>
      <c r="AV237" s="13" t="s">
        <v>78</v>
      </c>
      <c r="AW237" s="13" t="s">
        <v>33</v>
      </c>
      <c r="AX237" s="13" t="s">
        <v>71</v>
      </c>
      <c r="AY237" s="241" t="s">
        <v>129</v>
      </c>
    </row>
    <row r="238" s="14" customFormat="1">
      <c r="A238" s="14"/>
      <c r="B238" s="242"/>
      <c r="C238" s="243"/>
      <c r="D238" s="227" t="s">
        <v>140</v>
      </c>
      <c r="E238" s="244" t="s">
        <v>19</v>
      </c>
      <c r="F238" s="245" t="s">
        <v>197</v>
      </c>
      <c r="G238" s="243"/>
      <c r="H238" s="246">
        <v>12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140</v>
      </c>
      <c r="AU238" s="252" t="s">
        <v>80</v>
      </c>
      <c r="AV238" s="14" t="s">
        <v>80</v>
      </c>
      <c r="AW238" s="14" t="s">
        <v>33</v>
      </c>
      <c r="AX238" s="14" t="s">
        <v>71</v>
      </c>
      <c r="AY238" s="252" t="s">
        <v>129</v>
      </c>
    </row>
    <row r="239" s="15" customFormat="1">
      <c r="A239" s="15"/>
      <c r="B239" s="253"/>
      <c r="C239" s="254"/>
      <c r="D239" s="227" t="s">
        <v>140</v>
      </c>
      <c r="E239" s="255" t="s">
        <v>19</v>
      </c>
      <c r="F239" s="256" t="s">
        <v>155</v>
      </c>
      <c r="G239" s="254"/>
      <c r="H239" s="257">
        <v>442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3" t="s">
        <v>140</v>
      </c>
      <c r="AU239" s="263" t="s">
        <v>80</v>
      </c>
      <c r="AV239" s="15" t="s">
        <v>136</v>
      </c>
      <c r="AW239" s="15" t="s">
        <v>33</v>
      </c>
      <c r="AX239" s="15" t="s">
        <v>78</v>
      </c>
      <c r="AY239" s="263" t="s">
        <v>129</v>
      </c>
    </row>
    <row r="240" s="2" customFormat="1" ht="14.4" customHeight="1">
      <c r="A240" s="40"/>
      <c r="B240" s="41"/>
      <c r="C240" s="264" t="s">
        <v>333</v>
      </c>
      <c r="D240" s="264" t="s">
        <v>254</v>
      </c>
      <c r="E240" s="265" t="s">
        <v>334</v>
      </c>
      <c r="F240" s="266" t="s">
        <v>335</v>
      </c>
      <c r="G240" s="267" t="s">
        <v>134</v>
      </c>
      <c r="H240" s="268">
        <v>376.73000000000002</v>
      </c>
      <c r="I240" s="269"/>
      <c r="J240" s="270">
        <f>ROUND(I240*H240,2)</f>
        <v>0</v>
      </c>
      <c r="K240" s="266" t="s">
        <v>269</v>
      </c>
      <c r="L240" s="271"/>
      <c r="M240" s="272" t="s">
        <v>19</v>
      </c>
      <c r="N240" s="273" t="s">
        <v>42</v>
      </c>
      <c r="O240" s="86"/>
      <c r="P240" s="223">
        <f>O240*H240</f>
        <v>0</v>
      </c>
      <c r="Q240" s="223">
        <v>0.216</v>
      </c>
      <c r="R240" s="223">
        <f>Q240*H240</f>
        <v>81.373680000000007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175</v>
      </c>
      <c r="AT240" s="225" t="s">
        <v>254</v>
      </c>
      <c r="AU240" s="225" t="s">
        <v>80</v>
      </c>
      <c r="AY240" s="19" t="s">
        <v>129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78</v>
      </c>
      <c r="BK240" s="226">
        <f>ROUND(I240*H240,2)</f>
        <v>0</v>
      </c>
      <c r="BL240" s="19" t="s">
        <v>136</v>
      </c>
      <c r="BM240" s="225" t="s">
        <v>336</v>
      </c>
    </row>
    <row r="241" s="14" customFormat="1">
      <c r="A241" s="14"/>
      <c r="B241" s="242"/>
      <c r="C241" s="243"/>
      <c r="D241" s="227" t="s">
        <v>140</v>
      </c>
      <c r="E241" s="243"/>
      <c r="F241" s="245" t="s">
        <v>337</v>
      </c>
      <c r="G241" s="243"/>
      <c r="H241" s="246">
        <v>376.73000000000002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140</v>
      </c>
      <c r="AU241" s="252" t="s">
        <v>80</v>
      </c>
      <c r="AV241" s="14" t="s">
        <v>80</v>
      </c>
      <c r="AW241" s="14" t="s">
        <v>4</v>
      </c>
      <c r="AX241" s="14" t="s">
        <v>78</v>
      </c>
      <c r="AY241" s="252" t="s">
        <v>129</v>
      </c>
    </row>
    <row r="242" s="2" customFormat="1" ht="24.15" customHeight="1">
      <c r="A242" s="40"/>
      <c r="B242" s="41"/>
      <c r="C242" s="264" t="s">
        <v>338</v>
      </c>
      <c r="D242" s="264" t="s">
        <v>254</v>
      </c>
      <c r="E242" s="265" t="s">
        <v>339</v>
      </c>
      <c r="F242" s="266" t="s">
        <v>340</v>
      </c>
      <c r="G242" s="267" t="s">
        <v>134</v>
      </c>
      <c r="H242" s="268">
        <v>42.420000000000002</v>
      </c>
      <c r="I242" s="269"/>
      <c r="J242" s="270">
        <f>ROUND(I242*H242,2)</f>
        <v>0</v>
      </c>
      <c r="K242" s="266" t="s">
        <v>269</v>
      </c>
      <c r="L242" s="271"/>
      <c r="M242" s="272" t="s">
        <v>19</v>
      </c>
      <c r="N242" s="273" t="s">
        <v>42</v>
      </c>
      <c r="O242" s="86"/>
      <c r="P242" s="223">
        <f>O242*H242</f>
        <v>0</v>
      </c>
      <c r="Q242" s="223">
        <v>0.216</v>
      </c>
      <c r="R242" s="223">
        <f>Q242*H242</f>
        <v>9.1627200000000002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175</v>
      </c>
      <c r="AT242" s="225" t="s">
        <v>254</v>
      </c>
      <c r="AU242" s="225" t="s">
        <v>80</v>
      </c>
      <c r="AY242" s="19" t="s">
        <v>129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78</v>
      </c>
      <c r="BK242" s="226">
        <f>ROUND(I242*H242,2)</f>
        <v>0</v>
      </c>
      <c r="BL242" s="19" t="s">
        <v>136</v>
      </c>
      <c r="BM242" s="225" t="s">
        <v>341</v>
      </c>
    </row>
    <row r="243" s="14" customFormat="1">
      <c r="A243" s="14"/>
      <c r="B243" s="242"/>
      <c r="C243" s="243"/>
      <c r="D243" s="227" t="s">
        <v>140</v>
      </c>
      <c r="E243" s="243"/>
      <c r="F243" s="245" t="s">
        <v>342</v>
      </c>
      <c r="G243" s="243"/>
      <c r="H243" s="246">
        <v>42.420000000000002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140</v>
      </c>
      <c r="AU243" s="252" t="s">
        <v>80</v>
      </c>
      <c r="AV243" s="14" t="s">
        <v>80</v>
      </c>
      <c r="AW243" s="14" t="s">
        <v>4</v>
      </c>
      <c r="AX243" s="14" t="s">
        <v>78</v>
      </c>
      <c r="AY243" s="252" t="s">
        <v>129</v>
      </c>
    </row>
    <row r="244" s="2" customFormat="1" ht="24.15" customHeight="1">
      <c r="A244" s="40"/>
      <c r="B244" s="41"/>
      <c r="C244" s="264" t="s">
        <v>343</v>
      </c>
      <c r="D244" s="264" t="s">
        <v>254</v>
      </c>
      <c r="E244" s="265" t="s">
        <v>344</v>
      </c>
      <c r="F244" s="266" t="s">
        <v>345</v>
      </c>
      <c r="G244" s="267" t="s">
        <v>134</v>
      </c>
      <c r="H244" s="268">
        <v>15.75</v>
      </c>
      <c r="I244" s="269"/>
      <c r="J244" s="270">
        <f>ROUND(I244*H244,2)</f>
        <v>0</v>
      </c>
      <c r="K244" s="266" t="s">
        <v>269</v>
      </c>
      <c r="L244" s="271"/>
      <c r="M244" s="272" t="s">
        <v>19</v>
      </c>
      <c r="N244" s="273" t="s">
        <v>42</v>
      </c>
      <c r="O244" s="86"/>
      <c r="P244" s="223">
        <f>O244*H244</f>
        <v>0</v>
      </c>
      <c r="Q244" s="223">
        <v>0.17499999999999999</v>
      </c>
      <c r="R244" s="223">
        <f>Q244*H244</f>
        <v>2.7562499999999996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175</v>
      </c>
      <c r="AT244" s="225" t="s">
        <v>254</v>
      </c>
      <c r="AU244" s="225" t="s">
        <v>80</v>
      </c>
      <c r="AY244" s="19" t="s">
        <v>129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78</v>
      </c>
      <c r="BK244" s="226">
        <f>ROUND(I244*H244,2)</f>
        <v>0</v>
      </c>
      <c r="BL244" s="19" t="s">
        <v>136</v>
      </c>
      <c r="BM244" s="225" t="s">
        <v>346</v>
      </c>
    </row>
    <row r="245" s="2" customFormat="1">
      <c r="A245" s="40"/>
      <c r="B245" s="41"/>
      <c r="C245" s="42"/>
      <c r="D245" s="227" t="s">
        <v>138</v>
      </c>
      <c r="E245" s="42"/>
      <c r="F245" s="228" t="s">
        <v>347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138</v>
      </c>
      <c r="AU245" s="19" t="s">
        <v>80</v>
      </c>
    </row>
    <row r="246" s="14" customFormat="1">
      <c r="A246" s="14"/>
      <c r="B246" s="242"/>
      <c r="C246" s="243"/>
      <c r="D246" s="227" t="s">
        <v>140</v>
      </c>
      <c r="E246" s="243"/>
      <c r="F246" s="245" t="s">
        <v>348</v>
      </c>
      <c r="G246" s="243"/>
      <c r="H246" s="246">
        <v>15.75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140</v>
      </c>
      <c r="AU246" s="252" t="s">
        <v>80</v>
      </c>
      <c r="AV246" s="14" t="s">
        <v>80</v>
      </c>
      <c r="AW246" s="14" t="s">
        <v>4</v>
      </c>
      <c r="AX246" s="14" t="s">
        <v>78</v>
      </c>
      <c r="AY246" s="252" t="s">
        <v>129</v>
      </c>
    </row>
    <row r="247" s="2" customFormat="1" ht="24.15" customHeight="1">
      <c r="A247" s="40"/>
      <c r="B247" s="41"/>
      <c r="C247" s="264" t="s">
        <v>349</v>
      </c>
      <c r="D247" s="264" t="s">
        <v>254</v>
      </c>
      <c r="E247" s="265" t="s">
        <v>350</v>
      </c>
      <c r="F247" s="266" t="s">
        <v>351</v>
      </c>
      <c r="G247" s="267" t="s">
        <v>134</v>
      </c>
      <c r="H247" s="268">
        <v>12.6</v>
      </c>
      <c r="I247" s="269"/>
      <c r="J247" s="270">
        <f>ROUND(I247*H247,2)</f>
        <v>0</v>
      </c>
      <c r="K247" s="266" t="s">
        <v>269</v>
      </c>
      <c r="L247" s="271"/>
      <c r="M247" s="272" t="s">
        <v>19</v>
      </c>
      <c r="N247" s="273" t="s">
        <v>42</v>
      </c>
      <c r="O247" s="86"/>
      <c r="P247" s="223">
        <f>O247*H247</f>
        <v>0</v>
      </c>
      <c r="Q247" s="223">
        <v>0.17499999999999999</v>
      </c>
      <c r="R247" s="223">
        <f>Q247*H247</f>
        <v>2.2049999999999996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175</v>
      </c>
      <c r="AT247" s="225" t="s">
        <v>254</v>
      </c>
      <c r="AU247" s="225" t="s">
        <v>80</v>
      </c>
      <c r="AY247" s="19" t="s">
        <v>129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78</v>
      </c>
      <c r="BK247" s="226">
        <f>ROUND(I247*H247,2)</f>
        <v>0</v>
      </c>
      <c r="BL247" s="19" t="s">
        <v>136</v>
      </c>
      <c r="BM247" s="225" t="s">
        <v>352</v>
      </c>
    </row>
    <row r="248" s="14" customFormat="1">
      <c r="A248" s="14"/>
      <c r="B248" s="242"/>
      <c r="C248" s="243"/>
      <c r="D248" s="227" t="s">
        <v>140</v>
      </c>
      <c r="E248" s="243"/>
      <c r="F248" s="245" t="s">
        <v>353</v>
      </c>
      <c r="G248" s="243"/>
      <c r="H248" s="246">
        <v>12.6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140</v>
      </c>
      <c r="AU248" s="252" t="s">
        <v>80</v>
      </c>
      <c r="AV248" s="14" t="s">
        <v>80</v>
      </c>
      <c r="AW248" s="14" t="s">
        <v>4</v>
      </c>
      <c r="AX248" s="14" t="s">
        <v>78</v>
      </c>
      <c r="AY248" s="252" t="s">
        <v>129</v>
      </c>
    </row>
    <row r="249" s="2" customFormat="1" ht="62.7" customHeight="1">
      <c r="A249" s="40"/>
      <c r="B249" s="41"/>
      <c r="C249" s="214" t="s">
        <v>354</v>
      </c>
      <c r="D249" s="214" t="s">
        <v>131</v>
      </c>
      <c r="E249" s="215" t="s">
        <v>355</v>
      </c>
      <c r="F249" s="216" t="s">
        <v>356</v>
      </c>
      <c r="G249" s="217" t="s">
        <v>134</v>
      </c>
      <c r="H249" s="218">
        <v>41</v>
      </c>
      <c r="I249" s="219"/>
      <c r="J249" s="220">
        <f>ROUND(I249*H249,2)</f>
        <v>0</v>
      </c>
      <c r="K249" s="216" t="s">
        <v>269</v>
      </c>
      <c r="L249" s="46"/>
      <c r="M249" s="221" t="s">
        <v>19</v>
      </c>
      <c r="N249" s="222" t="s">
        <v>42</v>
      </c>
      <c r="O249" s="86"/>
      <c r="P249" s="223">
        <f>O249*H249</f>
        <v>0</v>
      </c>
      <c r="Q249" s="223">
        <v>0.1670275</v>
      </c>
      <c r="R249" s="223">
        <f>Q249*H249</f>
        <v>6.8481274999999995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136</v>
      </c>
      <c r="AT249" s="225" t="s">
        <v>131</v>
      </c>
      <c r="AU249" s="225" t="s">
        <v>80</v>
      </c>
      <c r="AY249" s="19" t="s">
        <v>129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78</v>
      </c>
      <c r="BK249" s="226">
        <f>ROUND(I249*H249,2)</f>
        <v>0</v>
      </c>
      <c r="BL249" s="19" t="s">
        <v>136</v>
      </c>
      <c r="BM249" s="225" t="s">
        <v>357</v>
      </c>
    </row>
    <row r="250" s="2" customFormat="1">
      <c r="A250" s="40"/>
      <c r="B250" s="41"/>
      <c r="C250" s="42"/>
      <c r="D250" s="227" t="s">
        <v>138</v>
      </c>
      <c r="E250" s="42"/>
      <c r="F250" s="228" t="s">
        <v>251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138</v>
      </c>
      <c r="AU250" s="19" t="s">
        <v>80</v>
      </c>
    </row>
    <row r="251" s="13" customFormat="1">
      <c r="A251" s="13"/>
      <c r="B251" s="232"/>
      <c r="C251" s="233"/>
      <c r="D251" s="227" t="s">
        <v>140</v>
      </c>
      <c r="E251" s="234" t="s">
        <v>19</v>
      </c>
      <c r="F251" s="235" t="s">
        <v>358</v>
      </c>
      <c r="G251" s="233"/>
      <c r="H251" s="234" t="s">
        <v>19</v>
      </c>
      <c r="I251" s="236"/>
      <c r="J251" s="233"/>
      <c r="K251" s="233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140</v>
      </c>
      <c r="AU251" s="241" t="s">
        <v>80</v>
      </c>
      <c r="AV251" s="13" t="s">
        <v>78</v>
      </c>
      <c r="AW251" s="13" t="s">
        <v>33</v>
      </c>
      <c r="AX251" s="13" t="s">
        <v>71</v>
      </c>
      <c r="AY251" s="241" t="s">
        <v>129</v>
      </c>
    </row>
    <row r="252" s="14" customFormat="1">
      <c r="A252" s="14"/>
      <c r="B252" s="242"/>
      <c r="C252" s="243"/>
      <c r="D252" s="227" t="s">
        <v>140</v>
      </c>
      <c r="E252" s="244" t="s">
        <v>19</v>
      </c>
      <c r="F252" s="245" t="s">
        <v>338</v>
      </c>
      <c r="G252" s="243"/>
      <c r="H252" s="246">
        <v>36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140</v>
      </c>
      <c r="AU252" s="252" t="s">
        <v>80</v>
      </c>
      <c r="AV252" s="14" t="s">
        <v>80</v>
      </c>
      <c r="AW252" s="14" t="s">
        <v>33</v>
      </c>
      <c r="AX252" s="14" t="s">
        <v>71</v>
      </c>
      <c r="AY252" s="252" t="s">
        <v>129</v>
      </c>
    </row>
    <row r="253" s="13" customFormat="1">
      <c r="A253" s="13"/>
      <c r="B253" s="232"/>
      <c r="C253" s="233"/>
      <c r="D253" s="227" t="s">
        <v>140</v>
      </c>
      <c r="E253" s="234" t="s">
        <v>19</v>
      </c>
      <c r="F253" s="235" t="s">
        <v>359</v>
      </c>
      <c r="G253" s="233"/>
      <c r="H253" s="234" t="s">
        <v>19</v>
      </c>
      <c r="I253" s="236"/>
      <c r="J253" s="233"/>
      <c r="K253" s="233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140</v>
      </c>
      <c r="AU253" s="241" t="s">
        <v>80</v>
      </c>
      <c r="AV253" s="13" t="s">
        <v>78</v>
      </c>
      <c r="AW253" s="13" t="s">
        <v>33</v>
      </c>
      <c r="AX253" s="13" t="s">
        <v>71</v>
      </c>
      <c r="AY253" s="241" t="s">
        <v>129</v>
      </c>
    </row>
    <row r="254" s="14" customFormat="1">
      <c r="A254" s="14"/>
      <c r="B254" s="242"/>
      <c r="C254" s="243"/>
      <c r="D254" s="227" t="s">
        <v>140</v>
      </c>
      <c r="E254" s="244" t="s">
        <v>19</v>
      </c>
      <c r="F254" s="245" t="s">
        <v>159</v>
      </c>
      <c r="G254" s="243"/>
      <c r="H254" s="246">
        <v>5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140</v>
      </c>
      <c r="AU254" s="252" t="s">
        <v>80</v>
      </c>
      <c r="AV254" s="14" t="s">
        <v>80</v>
      </c>
      <c r="AW254" s="14" t="s">
        <v>33</v>
      </c>
      <c r="AX254" s="14" t="s">
        <v>71</v>
      </c>
      <c r="AY254" s="252" t="s">
        <v>129</v>
      </c>
    </row>
    <row r="255" s="15" customFormat="1">
      <c r="A255" s="15"/>
      <c r="B255" s="253"/>
      <c r="C255" s="254"/>
      <c r="D255" s="227" t="s">
        <v>140</v>
      </c>
      <c r="E255" s="255" t="s">
        <v>19</v>
      </c>
      <c r="F255" s="256" t="s">
        <v>155</v>
      </c>
      <c r="G255" s="254"/>
      <c r="H255" s="257">
        <v>41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3" t="s">
        <v>140</v>
      </c>
      <c r="AU255" s="263" t="s">
        <v>80</v>
      </c>
      <c r="AV255" s="15" t="s">
        <v>136</v>
      </c>
      <c r="AW255" s="15" t="s">
        <v>33</v>
      </c>
      <c r="AX255" s="15" t="s">
        <v>78</v>
      </c>
      <c r="AY255" s="263" t="s">
        <v>129</v>
      </c>
    </row>
    <row r="256" s="2" customFormat="1" ht="14.4" customHeight="1">
      <c r="A256" s="40"/>
      <c r="B256" s="41"/>
      <c r="C256" s="264" t="s">
        <v>360</v>
      </c>
      <c r="D256" s="264" t="s">
        <v>254</v>
      </c>
      <c r="E256" s="265" t="s">
        <v>361</v>
      </c>
      <c r="F256" s="266" t="s">
        <v>362</v>
      </c>
      <c r="G256" s="267" t="s">
        <v>134</v>
      </c>
      <c r="H256" s="268">
        <v>36.359999999999999</v>
      </c>
      <c r="I256" s="269"/>
      <c r="J256" s="270">
        <f>ROUND(I256*H256,2)</f>
        <v>0</v>
      </c>
      <c r="K256" s="266" t="s">
        <v>269</v>
      </c>
      <c r="L256" s="271"/>
      <c r="M256" s="272" t="s">
        <v>19</v>
      </c>
      <c r="N256" s="273" t="s">
        <v>42</v>
      </c>
      <c r="O256" s="86"/>
      <c r="P256" s="223">
        <f>O256*H256</f>
        <v>0</v>
      </c>
      <c r="Q256" s="223">
        <v>0.216</v>
      </c>
      <c r="R256" s="223">
        <f>Q256*H256</f>
        <v>7.8537599999999994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175</v>
      </c>
      <c r="AT256" s="225" t="s">
        <v>254</v>
      </c>
      <c r="AU256" s="225" t="s">
        <v>80</v>
      </c>
      <c r="AY256" s="19" t="s">
        <v>129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78</v>
      </c>
      <c r="BK256" s="226">
        <f>ROUND(I256*H256,2)</f>
        <v>0</v>
      </c>
      <c r="BL256" s="19" t="s">
        <v>136</v>
      </c>
      <c r="BM256" s="225" t="s">
        <v>363</v>
      </c>
    </row>
    <row r="257" s="14" customFormat="1">
      <c r="A257" s="14"/>
      <c r="B257" s="242"/>
      <c r="C257" s="243"/>
      <c r="D257" s="227" t="s">
        <v>140</v>
      </c>
      <c r="E257" s="243"/>
      <c r="F257" s="245" t="s">
        <v>364</v>
      </c>
      <c r="G257" s="243"/>
      <c r="H257" s="246">
        <v>36.359999999999999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140</v>
      </c>
      <c r="AU257" s="252" t="s">
        <v>80</v>
      </c>
      <c r="AV257" s="14" t="s">
        <v>80</v>
      </c>
      <c r="AW257" s="14" t="s">
        <v>4</v>
      </c>
      <c r="AX257" s="14" t="s">
        <v>78</v>
      </c>
      <c r="AY257" s="252" t="s">
        <v>129</v>
      </c>
    </row>
    <row r="258" s="2" customFormat="1" ht="24.15" customHeight="1">
      <c r="A258" s="40"/>
      <c r="B258" s="41"/>
      <c r="C258" s="264" t="s">
        <v>295</v>
      </c>
      <c r="D258" s="264" t="s">
        <v>254</v>
      </c>
      <c r="E258" s="265" t="s">
        <v>365</v>
      </c>
      <c r="F258" s="266" t="s">
        <v>366</v>
      </c>
      <c r="G258" s="267" t="s">
        <v>134</v>
      </c>
      <c r="H258" s="268">
        <v>5.0499999999999998</v>
      </c>
      <c r="I258" s="269"/>
      <c r="J258" s="270">
        <f>ROUND(I258*H258,2)</f>
        <v>0</v>
      </c>
      <c r="K258" s="266" t="s">
        <v>269</v>
      </c>
      <c r="L258" s="271"/>
      <c r="M258" s="272" t="s">
        <v>19</v>
      </c>
      <c r="N258" s="273" t="s">
        <v>42</v>
      </c>
      <c r="O258" s="86"/>
      <c r="P258" s="223">
        <f>O258*H258</f>
        <v>0</v>
      </c>
      <c r="Q258" s="223">
        <v>0.216</v>
      </c>
      <c r="R258" s="223">
        <f>Q258*H258</f>
        <v>1.0908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175</v>
      </c>
      <c r="AT258" s="225" t="s">
        <v>254</v>
      </c>
      <c r="AU258" s="225" t="s">
        <v>80</v>
      </c>
      <c r="AY258" s="19" t="s">
        <v>129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78</v>
      </c>
      <c r="BK258" s="226">
        <f>ROUND(I258*H258,2)</f>
        <v>0</v>
      </c>
      <c r="BL258" s="19" t="s">
        <v>136</v>
      </c>
      <c r="BM258" s="225" t="s">
        <v>367</v>
      </c>
    </row>
    <row r="259" s="14" customFormat="1">
      <c r="A259" s="14"/>
      <c r="B259" s="242"/>
      <c r="C259" s="243"/>
      <c r="D259" s="227" t="s">
        <v>140</v>
      </c>
      <c r="E259" s="243"/>
      <c r="F259" s="245" t="s">
        <v>368</v>
      </c>
      <c r="G259" s="243"/>
      <c r="H259" s="246">
        <v>5.0499999999999998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140</v>
      </c>
      <c r="AU259" s="252" t="s">
        <v>80</v>
      </c>
      <c r="AV259" s="14" t="s">
        <v>80</v>
      </c>
      <c r="AW259" s="14" t="s">
        <v>4</v>
      </c>
      <c r="AX259" s="14" t="s">
        <v>78</v>
      </c>
      <c r="AY259" s="252" t="s">
        <v>129</v>
      </c>
    </row>
    <row r="260" s="12" customFormat="1" ht="22.8" customHeight="1">
      <c r="A260" s="12"/>
      <c r="B260" s="198"/>
      <c r="C260" s="199"/>
      <c r="D260" s="200" t="s">
        <v>70</v>
      </c>
      <c r="E260" s="212" t="s">
        <v>181</v>
      </c>
      <c r="F260" s="212" t="s">
        <v>369</v>
      </c>
      <c r="G260" s="199"/>
      <c r="H260" s="199"/>
      <c r="I260" s="202"/>
      <c r="J260" s="213">
        <f>BK260</f>
        <v>0</v>
      </c>
      <c r="K260" s="199"/>
      <c r="L260" s="204"/>
      <c r="M260" s="205"/>
      <c r="N260" s="206"/>
      <c r="O260" s="206"/>
      <c r="P260" s="207">
        <f>SUM(P261:P285)</f>
        <v>0</v>
      </c>
      <c r="Q260" s="206"/>
      <c r="R260" s="207">
        <f>SUM(R261:R285)</f>
        <v>84.974394000000004</v>
      </c>
      <c r="S260" s="206"/>
      <c r="T260" s="208">
        <f>SUM(T261:T285)</f>
        <v>0.053999999999999999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78</v>
      </c>
      <c r="AT260" s="210" t="s">
        <v>70</v>
      </c>
      <c r="AU260" s="210" t="s">
        <v>78</v>
      </c>
      <c r="AY260" s="209" t="s">
        <v>129</v>
      </c>
      <c r="BK260" s="211">
        <f>SUM(BK261:BK285)</f>
        <v>0</v>
      </c>
    </row>
    <row r="261" s="2" customFormat="1" ht="24.15" customHeight="1">
      <c r="A261" s="40"/>
      <c r="B261" s="41"/>
      <c r="C261" s="214" t="s">
        <v>330</v>
      </c>
      <c r="D261" s="214" t="s">
        <v>131</v>
      </c>
      <c r="E261" s="215" t="s">
        <v>370</v>
      </c>
      <c r="F261" s="216" t="s">
        <v>371</v>
      </c>
      <c r="G261" s="217" t="s">
        <v>178</v>
      </c>
      <c r="H261" s="218">
        <v>5</v>
      </c>
      <c r="I261" s="219"/>
      <c r="J261" s="220">
        <f>ROUND(I261*H261,2)</f>
        <v>0</v>
      </c>
      <c r="K261" s="216" t="s">
        <v>135</v>
      </c>
      <c r="L261" s="46"/>
      <c r="M261" s="221" t="s">
        <v>19</v>
      </c>
      <c r="N261" s="222" t="s">
        <v>42</v>
      </c>
      <c r="O261" s="86"/>
      <c r="P261" s="223">
        <f>O261*H261</f>
        <v>0</v>
      </c>
      <c r="Q261" s="223">
        <v>0.0011999999999999999</v>
      </c>
      <c r="R261" s="223">
        <f>Q261*H261</f>
        <v>0.0059999999999999993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136</v>
      </c>
      <c r="AT261" s="225" t="s">
        <v>131</v>
      </c>
      <c r="AU261" s="225" t="s">
        <v>80</v>
      </c>
      <c r="AY261" s="19" t="s">
        <v>129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78</v>
      </c>
      <c r="BK261" s="226">
        <f>ROUND(I261*H261,2)</f>
        <v>0</v>
      </c>
      <c r="BL261" s="19" t="s">
        <v>136</v>
      </c>
      <c r="BM261" s="225" t="s">
        <v>372</v>
      </c>
    </row>
    <row r="262" s="13" customFormat="1">
      <c r="A262" s="13"/>
      <c r="B262" s="232"/>
      <c r="C262" s="233"/>
      <c r="D262" s="227" t="s">
        <v>140</v>
      </c>
      <c r="E262" s="234" t="s">
        <v>19</v>
      </c>
      <c r="F262" s="235" t="s">
        <v>373</v>
      </c>
      <c r="G262" s="233"/>
      <c r="H262" s="234" t="s">
        <v>19</v>
      </c>
      <c r="I262" s="236"/>
      <c r="J262" s="233"/>
      <c r="K262" s="233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140</v>
      </c>
      <c r="AU262" s="241" t="s">
        <v>80</v>
      </c>
      <c r="AV262" s="13" t="s">
        <v>78</v>
      </c>
      <c r="AW262" s="13" t="s">
        <v>33</v>
      </c>
      <c r="AX262" s="13" t="s">
        <v>71</v>
      </c>
      <c r="AY262" s="241" t="s">
        <v>129</v>
      </c>
    </row>
    <row r="263" s="14" customFormat="1">
      <c r="A263" s="14"/>
      <c r="B263" s="242"/>
      <c r="C263" s="243"/>
      <c r="D263" s="227" t="s">
        <v>140</v>
      </c>
      <c r="E263" s="244" t="s">
        <v>19</v>
      </c>
      <c r="F263" s="245" t="s">
        <v>159</v>
      </c>
      <c r="G263" s="243"/>
      <c r="H263" s="246">
        <v>5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140</v>
      </c>
      <c r="AU263" s="252" t="s">
        <v>80</v>
      </c>
      <c r="AV263" s="14" t="s">
        <v>80</v>
      </c>
      <c r="AW263" s="14" t="s">
        <v>33</v>
      </c>
      <c r="AX263" s="14" t="s">
        <v>78</v>
      </c>
      <c r="AY263" s="252" t="s">
        <v>129</v>
      </c>
    </row>
    <row r="264" s="2" customFormat="1" ht="14.4" customHeight="1">
      <c r="A264" s="40"/>
      <c r="B264" s="41"/>
      <c r="C264" s="264" t="s">
        <v>374</v>
      </c>
      <c r="D264" s="264" t="s">
        <v>254</v>
      </c>
      <c r="E264" s="265" t="s">
        <v>375</v>
      </c>
      <c r="F264" s="266" t="s">
        <v>376</v>
      </c>
      <c r="G264" s="267" t="s">
        <v>178</v>
      </c>
      <c r="H264" s="268">
        <v>5</v>
      </c>
      <c r="I264" s="269"/>
      <c r="J264" s="270">
        <f>ROUND(I264*H264,2)</f>
        <v>0</v>
      </c>
      <c r="K264" s="266" t="s">
        <v>269</v>
      </c>
      <c r="L264" s="271"/>
      <c r="M264" s="272" t="s">
        <v>19</v>
      </c>
      <c r="N264" s="273" t="s">
        <v>42</v>
      </c>
      <c r="O264" s="86"/>
      <c r="P264" s="223">
        <f>O264*H264</f>
        <v>0</v>
      </c>
      <c r="Q264" s="223">
        <v>0.0060000000000000001</v>
      </c>
      <c r="R264" s="223">
        <f>Q264*H264</f>
        <v>0.029999999999999999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175</v>
      </c>
      <c r="AT264" s="225" t="s">
        <v>254</v>
      </c>
      <c r="AU264" s="225" t="s">
        <v>80</v>
      </c>
      <c r="AY264" s="19" t="s">
        <v>129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78</v>
      </c>
      <c r="BK264" s="226">
        <f>ROUND(I264*H264,2)</f>
        <v>0</v>
      </c>
      <c r="BL264" s="19" t="s">
        <v>136</v>
      </c>
      <c r="BM264" s="225" t="s">
        <v>377</v>
      </c>
    </row>
    <row r="265" s="2" customFormat="1" ht="49.05" customHeight="1">
      <c r="A265" s="40"/>
      <c r="B265" s="41"/>
      <c r="C265" s="214" t="s">
        <v>378</v>
      </c>
      <c r="D265" s="214" t="s">
        <v>131</v>
      </c>
      <c r="E265" s="215" t="s">
        <v>379</v>
      </c>
      <c r="F265" s="216" t="s">
        <v>380</v>
      </c>
      <c r="G265" s="217" t="s">
        <v>171</v>
      </c>
      <c r="H265" s="218">
        <v>330</v>
      </c>
      <c r="I265" s="219"/>
      <c r="J265" s="220">
        <f>ROUND(I265*H265,2)</f>
        <v>0</v>
      </c>
      <c r="K265" s="216" t="s">
        <v>135</v>
      </c>
      <c r="L265" s="46"/>
      <c r="M265" s="221" t="s">
        <v>19</v>
      </c>
      <c r="N265" s="222" t="s">
        <v>42</v>
      </c>
      <c r="O265" s="86"/>
      <c r="P265" s="223">
        <f>O265*H265</f>
        <v>0</v>
      </c>
      <c r="Q265" s="223">
        <v>0.16849059999999999</v>
      </c>
      <c r="R265" s="223">
        <f>Q265*H265</f>
        <v>55.601897999999998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136</v>
      </c>
      <c r="AT265" s="225" t="s">
        <v>131</v>
      </c>
      <c r="AU265" s="225" t="s">
        <v>80</v>
      </c>
      <c r="AY265" s="19" t="s">
        <v>129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78</v>
      </c>
      <c r="BK265" s="226">
        <f>ROUND(I265*H265,2)</f>
        <v>0</v>
      </c>
      <c r="BL265" s="19" t="s">
        <v>136</v>
      </c>
      <c r="BM265" s="225" t="s">
        <v>381</v>
      </c>
    </row>
    <row r="266" s="2" customFormat="1">
      <c r="A266" s="40"/>
      <c r="B266" s="41"/>
      <c r="C266" s="42"/>
      <c r="D266" s="227" t="s">
        <v>138</v>
      </c>
      <c r="E266" s="42"/>
      <c r="F266" s="228" t="s">
        <v>275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138</v>
      </c>
      <c r="AU266" s="19" t="s">
        <v>80</v>
      </c>
    </row>
    <row r="267" s="13" customFormat="1">
      <c r="A267" s="13"/>
      <c r="B267" s="232"/>
      <c r="C267" s="233"/>
      <c r="D267" s="227" t="s">
        <v>140</v>
      </c>
      <c r="E267" s="234" t="s">
        <v>19</v>
      </c>
      <c r="F267" s="235" t="s">
        <v>382</v>
      </c>
      <c r="G267" s="233"/>
      <c r="H267" s="234" t="s">
        <v>19</v>
      </c>
      <c r="I267" s="236"/>
      <c r="J267" s="233"/>
      <c r="K267" s="233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140</v>
      </c>
      <c r="AU267" s="241" t="s">
        <v>80</v>
      </c>
      <c r="AV267" s="13" t="s">
        <v>78</v>
      </c>
      <c r="AW267" s="13" t="s">
        <v>33</v>
      </c>
      <c r="AX267" s="13" t="s">
        <v>71</v>
      </c>
      <c r="AY267" s="241" t="s">
        <v>129</v>
      </c>
    </row>
    <row r="268" s="14" customFormat="1">
      <c r="A268" s="14"/>
      <c r="B268" s="242"/>
      <c r="C268" s="243"/>
      <c r="D268" s="227" t="s">
        <v>140</v>
      </c>
      <c r="E268" s="244" t="s">
        <v>19</v>
      </c>
      <c r="F268" s="245" t="s">
        <v>383</v>
      </c>
      <c r="G268" s="243"/>
      <c r="H268" s="246">
        <v>330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140</v>
      </c>
      <c r="AU268" s="252" t="s">
        <v>80</v>
      </c>
      <c r="AV268" s="14" t="s">
        <v>80</v>
      </c>
      <c r="AW268" s="14" t="s">
        <v>33</v>
      </c>
      <c r="AX268" s="14" t="s">
        <v>78</v>
      </c>
      <c r="AY268" s="252" t="s">
        <v>129</v>
      </c>
    </row>
    <row r="269" s="2" customFormat="1" ht="14.4" customHeight="1">
      <c r="A269" s="40"/>
      <c r="B269" s="41"/>
      <c r="C269" s="264" t="s">
        <v>384</v>
      </c>
      <c r="D269" s="264" t="s">
        <v>254</v>
      </c>
      <c r="E269" s="265" t="s">
        <v>385</v>
      </c>
      <c r="F269" s="266" t="s">
        <v>386</v>
      </c>
      <c r="G269" s="267" t="s">
        <v>171</v>
      </c>
      <c r="H269" s="268">
        <v>326.71800000000002</v>
      </c>
      <c r="I269" s="269"/>
      <c r="J269" s="270">
        <f>ROUND(I269*H269,2)</f>
        <v>0</v>
      </c>
      <c r="K269" s="266" t="s">
        <v>135</v>
      </c>
      <c r="L269" s="271"/>
      <c r="M269" s="272" t="s">
        <v>19</v>
      </c>
      <c r="N269" s="273" t="s">
        <v>42</v>
      </c>
      <c r="O269" s="86"/>
      <c r="P269" s="223">
        <f>O269*H269</f>
        <v>0</v>
      </c>
      <c r="Q269" s="223">
        <v>0.082000000000000003</v>
      </c>
      <c r="R269" s="223">
        <f>Q269*H269</f>
        <v>26.790876000000004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175</v>
      </c>
      <c r="AT269" s="225" t="s">
        <v>254</v>
      </c>
      <c r="AU269" s="225" t="s">
        <v>80</v>
      </c>
      <c r="AY269" s="19" t="s">
        <v>129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78</v>
      </c>
      <c r="BK269" s="226">
        <f>ROUND(I269*H269,2)</f>
        <v>0</v>
      </c>
      <c r="BL269" s="19" t="s">
        <v>136</v>
      </c>
      <c r="BM269" s="225" t="s">
        <v>387</v>
      </c>
    </row>
    <row r="270" s="13" customFormat="1">
      <c r="A270" s="13"/>
      <c r="B270" s="232"/>
      <c r="C270" s="233"/>
      <c r="D270" s="227" t="s">
        <v>140</v>
      </c>
      <c r="E270" s="234" t="s">
        <v>19</v>
      </c>
      <c r="F270" s="235" t="s">
        <v>388</v>
      </c>
      <c r="G270" s="233"/>
      <c r="H270" s="234" t="s">
        <v>19</v>
      </c>
      <c r="I270" s="236"/>
      <c r="J270" s="233"/>
      <c r="K270" s="233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140</v>
      </c>
      <c r="AU270" s="241" t="s">
        <v>80</v>
      </c>
      <c r="AV270" s="13" t="s">
        <v>78</v>
      </c>
      <c r="AW270" s="13" t="s">
        <v>33</v>
      </c>
      <c r="AX270" s="13" t="s">
        <v>71</v>
      </c>
      <c r="AY270" s="241" t="s">
        <v>129</v>
      </c>
    </row>
    <row r="271" s="14" customFormat="1">
      <c r="A271" s="14"/>
      <c r="B271" s="242"/>
      <c r="C271" s="243"/>
      <c r="D271" s="227" t="s">
        <v>140</v>
      </c>
      <c r="E271" s="244" t="s">
        <v>19</v>
      </c>
      <c r="F271" s="245" t="s">
        <v>389</v>
      </c>
      <c r="G271" s="243"/>
      <c r="H271" s="246">
        <v>311.16000000000003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140</v>
      </c>
      <c r="AU271" s="252" t="s">
        <v>80</v>
      </c>
      <c r="AV271" s="14" t="s">
        <v>80</v>
      </c>
      <c r="AW271" s="14" t="s">
        <v>33</v>
      </c>
      <c r="AX271" s="14" t="s">
        <v>78</v>
      </c>
      <c r="AY271" s="252" t="s">
        <v>129</v>
      </c>
    </row>
    <row r="272" s="14" customFormat="1">
      <c r="A272" s="14"/>
      <c r="B272" s="242"/>
      <c r="C272" s="243"/>
      <c r="D272" s="227" t="s">
        <v>140</v>
      </c>
      <c r="E272" s="243"/>
      <c r="F272" s="245" t="s">
        <v>390</v>
      </c>
      <c r="G272" s="243"/>
      <c r="H272" s="246">
        <v>326.71800000000002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140</v>
      </c>
      <c r="AU272" s="252" t="s">
        <v>80</v>
      </c>
      <c r="AV272" s="14" t="s">
        <v>80</v>
      </c>
      <c r="AW272" s="14" t="s">
        <v>4</v>
      </c>
      <c r="AX272" s="14" t="s">
        <v>78</v>
      </c>
      <c r="AY272" s="252" t="s">
        <v>129</v>
      </c>
    </row>
    <row r="273" s="2" customFormat="1" ht="24.15" customHeight="1">
      <c r="A273" s="40"/>
      <c r="B273" s="41"/>
      <c r="C273" s="264" t="s">
        <v>391</v>
      </c>
      <c r="D273" s="264" t="s">
        <v>254</v>
      </c>
      <c r="E273" s="265" t="s">
        <v>392</v>
      </c>
      <c r="F273" s="266" t="s">
        <v>393</v>
      </c>
      <c r="G273" s="267" t="s">
        <v>171</v>
      </c>
      <c r="H273" s="268">
        <v>19.782</v>
      </c>
      <c r="I273" s="269"/>
      <c r="J273" s="270">
        <f>ROUND(I273*H273,2)</f>
        <v>0</v>
      </c>
      <c r="K273" s="266" t="s">
        <v>269</v>
      </c>
      <c r="L273" s="271"/>
      <c r="M273" s="272" t="s">
        <v>19</v>
      </c>
      <c r="N273" s="273" t="s">
        <v>42</v>
      </c>
      <c r="O273" s="86"/>
      <c r="P273" s="223">
        <f>O273*H273</f>
        <v>0</v>
      </c>
      <c r="Q273" s="223">
        <v>0.125</v>
      </c>
      <c r="R273" s="223">
        <f>Q273*H273</f>
        <v>2.47275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175</v>
      </c>
      <c r="AT273" s="225" t="s">
        <v>254</v>
      </c>
      <c r="AU273" s="225" t="s">
        <v>80</v>
      </c>
      <c r="AY273" s="19" t="s">
        <v>129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78</v>
      </c>
      <c r="BK273" s="226">
        <f>ROUND(I273*H273,2)</f>
        <v>0</v>
      </c>
      <c r="BL273" s="19" t="s">
        <v>136</v>
      </c>
      <c r="BM273" s="225" t="s">
        <v>394</v>
      </c>
    </row>
    <row r="274" s="13" customFormat="1">
      <c r="A274" s="13"/>
      <c r="B274" s="232"/>
      <c r="C274" s="233"/>
      <c r="D274" s="227" t="s">
        <v>140</v>
      </c>
      <c r="E274" s="234" t="s">
        <v>19</v>
      </c>
      <c r="F274" s="235" t="s">
        <v>388</v>
      </c>
      <c r="G274" s="233"/>
      <c r="H274" s="234" t="s">
        <v>19</v>
      </c>
      <c r="I274" s="236"/>
      <c r="J274" s="233"/>
      <c r="K274" s="233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140</v>
      </c>
      <c r="AU274" s="241" t="s">
        <v>80</v>
      </c>
      <c r="AV274" s="13" t="s">
        <v>78</v>
      </c>
      <c r="AW274" s="13" t="s">
        <v>33</v>
      </c>
      <c r="AX274" s="13" t="s">
        <v>71</v>
      </c>
      <c r="AY274" s="241" t="s">
        <v>129</v>
      </c>
    </row>
    <row r="275" s="14" customFormat="1">
      <c r="A275" s="14"/>
      <c r="B275" s="242"/>
      <c r="C275" s="243"/>
      <c r="D275" s="227" t="s">
        <v>140</v>
      </c>
      <c r="E275" s="244" t="s">
        <v>19</v>
      </c>
      <c r="F275" s="245" t="s">
        <v>395</v>
      </c>
      <c r="G275" s="243"/>
      <c r="H275" s="246">
        <v>18.84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140</v>
      </c>
      <c r="AU275" s="252" t="s">
        <v>80</v>
      </c>
      <c r="AV275" s="14" t="s">
        <v>80</v>
      </c>
      <c r="AW275" s="14" t="s">
        <v>33</v>
      </c>
      <c r="AX275" s="14" t="s">
        <v>78</v>
      </c>
      <c r="AY275" s="252" t="s">
        <v>129</v>
      </c>
    </row>
    <row r="276" s="14" customFormat="1">
      <c r="A276" s="14"/>
      <c r="B276" s="242"/>
      <c r="C276" s="243"/>
      <c r="D276" s="227" t="s">
        <v>140</v>
      </c>
      <c r="E276" s="243"/>
      <c r="F276" s="245" t="s">
        <v>396</v>
      </c>
      <c r="G276" s="243"/>
      <c r="H276" s="246">
        <v>19.782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140</v>
      </c>
      <c r="AU276" s="252" t="s">
        <v>80</v>
      </c>
      <c r="AV276" s="14" t="s">
        <v>80</v>
      </c>
      <c r="AW276" s="14" t="s">
        <v>4</v>
      </c>
      <c r="AX276" s="14" t="s">
        <v>78</v>
      </c>
      <c r="AY276" s="252" t="s">
        <v>129</v>
      </c>
    </row>
    <row r="277" s="2" customFormat="1" ht="14.4" customHeight="1">
      <c r="A277" s="40"/>
      <c r="B277" s="41"/>
      <c r="C277" s="214" t="s">
        <v>397</v>
      </c>
      <c r="D277" s="214" t="s">
        <v>131</v>
      </c>
      <c r="E277" s="215" t="s">
        <v>398</v>
      </c>
      <c r="F277" s="216" t="s">
        <v>399</v>
      </c>
      <c r="G277" s="217" t="s">
        <v>178</v>
      </c>
      <c r="H277" s="218">
        <v>1</v>
      </c>
      <c r="I277" s="219"/>
      <c r="J277" s="220">
        <f>ROUND(I277*H277,2)</f>
        <v>0</v>
      </c>
      <c r="K277" s="216" t="s">
        <v>135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0.072870000000000004</v>
      </c>
      <c r="R277" s="223">
        <f>Q277*H277</f>
        <v>0.072870000000000004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136</v>
      </c>
      <c r="AT277" s="225" t="s">
        <v>131</v>
      </c>
      <c r="AU277" s="225" t="s">
        <v>80</v>
      </c>
      <c r="AY277" s="19" t="s">
        <v>129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78</v>
      </c>
      <c r="BK277" s="226">
        <f>ROUND(I277*H277,2)</f>
        <v>0</v>
      </c>
      <c r="BL277" s="19" t="s">
        <v>136</v>
      </c>
      <c r="BM277" s="225" t="s">
        <v>400</v>
      </c>
    </row>
    <row r="278" s="13" customFormat="1">
      <c r="A278" s="13"/>
      <c r="B278" s="232"/>
      <c r="C278" s="233"/>
      <c r="D278" s="227" t="s">
        <v>140</v>
      </c>
      <c r="E278" s="234" t="s">
        <v>19</v>
      </c>
      <c r="F278" s="235" t="s">
        <v>401</v>
      </c>
      <c r="G278" s="233"/>
      <c r="H278" s="234" t="s">
        <v>19</v>
      </c>
      <c r="I278" s="236"/>
      <c r="J278" s="233"/>
      <c r="K278" s="233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140</v>
      </c>
      <c r="AU278" s="241" t="s">
        <v>80</v>
      </c>
      <c r="AV278" s="13" t="s">
        <v>78</v>
      </c>
      <c r="AW278" s="13" t="s">
        <v>33</v>
      </c>
      <c r="AX278" s="13" t="s">
        <v>71</v>
      </c>
      <c r="AY278" s="241" t="s">
        <v>129</v>
      </c>
    </row>
    <row r="279" s="14" customFormat="1">
      <c r="A279" s="14"/>
      <c r="B279" s="242"/>
      <c r="C279" s="243"/>
      <c r="D279" s="227" t="s">
        <v>140</v>
      </c>
      <c r="E279" s="244" t="s">
        <v>19</v>
      </c>
      <c r="F279" s="245" t="s">
        <v>78</v>
      </c>
      <c r="G279" s="243"/>
      <c r="H279" s="246">
        <v>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140</v>
      </c>
      <c r="AU279" s="252" t="s">
        <v>80</v>
      </c>
      <c r="AV279" s="14" t="s">
        <v>80</v>
      </c>
      <c r="AW279" s="14" t="s">
        <v>33</v>
      </c>
      <c r="AX279" s="14" t="s">
        <v>78</v>
      </c>
      <c r="AY279" s="252" t="s">
        <v>129</v>
      </c>
    </row>
    <row r="280" s="2" customFormat="1" ht="24.15" customHeight="1">
      <c r="A280" s="40"/>
      <c r="B280" s="41"/>
      <c r="C280" s="214" t="s">
        <v>402</v>
      </c>
      <c r="D280" s="214" t="s">
        <v>131</v>
      </c>
      <c r="E280" s="215" t="s">
        <v>403</v>
      </c>
      <c r="F280" s="216" t="s">
        <v>404</v>
      </c>
      <c r="G280" s="217" t="s">
        <v>178</v>
      </c>
      <c r="H280" s="218">
        <v>1</v>
      </c>
      <c r="I280" s="219"/>
      <c r="J280" s="220">
        <f>ROUND(I280*H280,2)</f>
        <v>0</v>
      </c>
      <c r="K280" s="216" t="s">
        <v>135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0.014</v>
      </c>
      <c r="T280" s="224">
        <f>S280*H280</f>
        <v>0.014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136</v>
      </c>
      <c r="AT280" s="225" t="s">
        <v>131</v>
      </c>
      <c r="AU280" s="225" t="s">
        <v>80</v>
      </c>
      <c r="AY280" s="19" t="s">
        <v>129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78</v>
      </c>
      <c r="BK280" s="226">
        <f>ROUND(I280*H280,2)</f>
        <v>0</v>
      </c>
      <c r="BL280" s="19" t="s">
        <v>136</v>
      </c>
      <c r="BM280" s="225" t="s">
        <v>405</v>
      </c>
    </row>
    <row r="281" s="13" customFormat="1">
      <c r="A281" s="13"/>
      <c r="B281" s="232"/>
      <c r="C281" s="233"/>
      <c r="D281" s="227" t="s">
        <v>140</v>
      </c>
      <c r="E281" s="234" t="s">
        <v>19</v>
      </c>
      <c r="F281" s="235" t="s">
        <v>406</v>
      </c>
      <c r="G281" s="233"/>
      <c r="H281" s="234" t="s">
        <v>19</v>
      </c>
      <c r="I281" s="236"/>
      <c r="J281" s="233"/>
      <c r="K281" s="233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140</v>
      </c>
      <c r="AU281" s="241" t="s">
        <v>80</v>
      </c>
      <c r="AV281" s="13" t="s">
        <v>78</v>
      </c>
      <c r="AW281" s="13" t="s">
        <v>33</v>
      </c>
      <c r="AX281" s="13" t="s">
        <v>71</v>
      </c>
      <c r="AY281" s="241" t="s">
        <v>129</v>
      </c>
    </row>
    <row r="282" s="14" customFormat="1">
      <c r="A282" s="14"/>
      <c r="B282" s="242"/>
      <c r="C282" s="243"/>
      <c r="D282" s="227" t="s">
        <v>140</v>
      </c>
      <c r="E282" s="244" t="s">
        <v>19</v>
      </c>
      <c r="F282" s="245" t="s">
        <v>78</v>
      </c>
      <c r="G282" s="243"/>
      <c r="H282" s="246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140</v>
      </c>
      <c r="AU282" s="252" t="s">
        <v>80</v>
      </c>
      <c r="AV282" s="14" t="s">
        <v>80</v>
      </c>
      <c r="AW282" s="14" t="s">
        <v>33</v>
      </c>
      <c r="AX282" s="14" t="s">
        <v>78</v>
      </c>
      <c r="AY282" s="252" t="s">
        <v>129</v>
      </c>
    </row>
    <row r="283" s="2" customFormat="1" ht="37.8" customHeight="1">
      <c r="A283" s="40"/>
      <c r="B283" s="41"/>
      <c r="C283" s="214" t="s">
        <v>407</v>
      </c>
      <c r="D283" s="214" t="s">
        <v>131</v>
      </c>
      <c r="E283" s="215" t="s">
        <v>408</v>
      </c>
      <c r="F283" s="216" t="s">
        <v>409</v>
      </c>
      <c r="G283" s="217" t="s">
        <v>178</v>
      </c>
      <c r="H283" s="218">
        <v>5</v>
      </c>
      <c r="I283" s="219"/>
      <c r="J283" s="220">
        <f>ROUND(I283*H283,2)</f>
        <v>0</v>
      </c>
      <c r="K283" s="216" t="s">
        <v>135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0.0080000000000000002</v>
      </c>
      <c r="T283" s="224">
        <f>S283*H283</f>
        <v>0.040000000000000001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136</v>
      </c>
      <c r="AT283" s="225" t="s">
        <v>131</v>
      </c>
      <c r="AU283" s="225" t="s">
        <v>80</v>
      </c>
      <c r="AY283" s="19" t="s">
        <v>129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78</v>
      </c>
      <c r="BK283" s="226">
        <f>ROUND(I283*H283,2)</f>
        <v>0</v>
      </c>
      <c r="BL283" s="19" t="s">
        <v>136</v>
      </c>
      <c r="BM283" s="225" t="s">
        <v>410</v>
      </c>
    </row>
    <row r="284" s="13" customFormat="1">
      <c r="A284" s="13"/>
      <c r="B284" s="232"/>
      <c r="C284" s="233"/>
      <c r="D284" s="227" t="s">
        <v>140</v>
      </c>
      <c r="E284" s="234" t="s">
        <v>19</v>
      </c>
      <c r="F284" s="235" t="s">
        <v>411</v>
      </c>
      <c r="G284" s="233"/>
      <c r="H284" s="234" t="s">
        <v>19</v>
      </c>
      <c r="I284" s="236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140</v>
      </c>
      <c r="AU284" s="241" t="s">
        <v>80</v>
      </c>
      <c r="AV284" s="13" t="s">
        <v>78</v>
      </c>
      <c r="AW284" s="13" t="s">
        <v>33</v>
      </c>
      <c r="AX284" s="13" t="s">
        <v>71</v>
      </c>
      <c r="AY284" s="241" t="s">
        <v>129</v>
      </c>
    </row>
    <row r="285" s="14" customFormat="1">
      <c r="A285" s="14"/>
      <c r="B285" s="242"/>
      <c r="C285" s="243"/>
      <c r="D285" s="227" t="s">
        <v>140</v>
      </c>
      <c r="E285" s="244" t="s">
        <v>19</v>
      </c>
      <c r="F285" s="245" t="s">
        <v>159</v>
      </c>
      <c r="G285" s="243"/>
      <c r="H285" s="246">
        <v>5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140</v>
      </c>
      <c r="AU285" s="252" t="s">
        <v>80</v>
      </c>
      <c r="AV285" s="14" t="s">
        <v>80</v>
      </c>
      <c r="AW285" s="14" t="s">
        <v>33</v>
      </c>
      <c r="AX285" s="14" t="s">
        <v>78</v>
      </c>
      <c r="AY285" s="252" t="s">
        <v>129</v>
      </c>
    </row>
    <row r="286" s="12" customFormat="1" ht="22.8" customHeight="1">
      <c r="A286" s="12"/>
      <c r="B286" s="198"/>
      <c r="C286" s="199"/>
      <c r="D286" s="200" t="s">
        <v>70</v>
      </c>
      <c r="E286" s="212" t="s">
        <v>412</v>
      </c>
      <c r="F286" s="212" t="s">
        <v>413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SUM(P287:P295)</f>
        <v>0</v>
      </c>
      <c r="Q286" s="206"/>
      <c r="R286" s="207">
        <f>SUM(R287:R295)</f>
        <v>0</v>
      </c>
      <c r="S286" s="206"/>
      <c r="T286" s="208">
        <f>SUM(T287:T295)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78</v>
      </c>
      <c r="AT286" s="210" t="s">
        <v>70</v>
      </c>
      <c r="AU286" s="210" t="s">
        <v>78</v>
      </c>
      <c r="AY286" s="209" t="s">
        <v>129</v>
      </c>
      <c r="BK286" s="211">
        <f>SUM(BK287:BK295)</f>
        <v>0</v>
      </c>
    </row>
    <row r="287" s="2" customFormat="1" ht="24.15" customHeight="1">
      <c r="A287" s="40"/>
      <c r="B287" s="41"/>
      <c r="C287" s="214" t="s">
        <v>414</v>
      </c>
      <c r="D287" s="214" t="s">
        <v>131</v>
      </c>
      <c r="E287" s="215" t="s">
        <v>415</v>
      </c>
      <c r="F287" s="216" t="s">
        <v>416</v>
      </c>
      <c r="G287" s="217" t="s">
        <v>245</v>
      </c>
      <c r="H287" s="218">
        <v>1879.9939999999999</v>
      </c>
      <c r="I287" s="219"/>
      <c r="J287" s="220">
        <f>ROUND(I287*H287,2)</f>
        <v>0</v>
      </c>
      <c r="K287" s="216" t="s">
        <v>135</v>
      </c>
      <c r="L287" s="46"/>
      <c r="M287" s="221" t="s">
        <v>19</v>
      </c>
      <c r="N287" s="222" t="s">
        <v>42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136</v>
      </c>
      <c r="AT287" s="225" t="s">
        <v>131</v>
      </c>
      <c r="AU287" s="225" t="s">
        <v>80</v>
      </c>
      <c r="AY287" s="19" t="s">
        <v>129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78</v>
      </c>
      <c r="BK287" s="226">
        <f>ROUND(I287*H287,2)</f>
        <v>0</v>
      </c>
      <c r="BL287" s="19" t="s">
        <v>136</v>
      </c>
      <c r="BM287" s="225" t="s">
        <v>417</v>
      </c>
    </row>
    <row r="288" s="2" customFormat="1" ht="24.15" customHeight="1">
      <c r="A288" s="40"/>
      <c r="B288" s="41"/>
      <c r="C288" s="214" t="s">
        <v>418</v>
      </c>
      <c r="D288" s="214" t="s">
        <v>131</v>
      </c>
      <c r="E288" s="215" t="s">
        <v>419</v>
      </c>
      <c r="F288" s="216" t="s">
        <v>420</v>
      </c>
      <c r="G288" s="217" t="s">
        <v>245</v>
      </c>
      <c r="H288" s="218">
        <v>1879.9939999999999</v>
      </c>
      <c r="I288" s="219"/>
      <c r="J288" s="220">
        <f>ROUND(I288*H288,2)</f>
        <v>0</v>
      </c>
      <c r="K288" s="216" t="s">
        <v>135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136</v>
      </c>
      <c r="AT288" s="225" t="s">
        <v>131</v>
      </c>
      <c r="AU288" s="225" t="s">
        <v>80</v>
      </c>
      <c r="AY288" s="19" t="s">
        <v>129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78</v>
      </c>
      <c r="BK288" s="226">
        <f>ROUND(I288*H288,2)</f>
        <v>0</v>
      </c>
      <c r="BL288" s="19" t="s">
        <v>136</v>
      </c>
      <c r="BM288" s="225" t="s">
        <v>421</v>
      </c>
    </row>
    <row r="289" s="2" customFormat="1" ht="37.8" customHeight="1">
      <c r="A289" s="40"/>
      <c r="B289" s="41"/>
      <c r="C289" s="214" t="s">
        <v>422</v>
      </c>
      <c r="D289" s="214" t="s">
        <v>131</v>
      </c>
      <c r="E289" s="215" t="s">
        <v>423</v>
      </c>
      <c r="F289" s="216" t="s">
        <v>424</v>
      </c>
      <c r="G289" s="217" t="s">
        <v>245</v>
      </c>
      <c r="H289" s="218">
        <v>35719.885999999999</v>
      </c>
      <c r="I289" s="219"/>
      <c r="J289" s="220">
        <f>ROUND(I289*H289,2)</f>
        <v>0</v>
      </c>
      <c r="K289" s="216" t="s">
        <v>135</v>
      </c>
      <c r="L289" s="46"/>
      <c r="M289" s="221" t="s">
        <v>19</v>
      </c>
      <c r="N289" s="222" t="s">
        <v>42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136</v>
      </c>
      <c r="AT289" s="225" t="s">
        <v>131</v>
      </c>
      <c r="AU289" s="225" t="s">
        <v>80</v>
      </c>
      <c r="AY289" s="19" t="s">
        <v>129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78</v>
      </c>
      <c r="BK289" s="226">
        <f>ROUND(I289*H289,2)</f>
        <v>0</v>
      </c>
      <c r="BL289" s="19" t="s">
        <v>136</v>
      </c>
      <c r="BM289" s="225" t="s">
        <v>425</v>
      </c>
    </row>
    <row r="290" s="2" customFormat="1">
      <c r="A290" s="40"/>
      <c r="B290" s="41"/>
      <c r="C290" s="42"/>
      <c r="D290" s="227" t="s">
        <v>138</v>
      </c>
      <c r="E290" s="42"/>
      <c r="F290" s="228" t="s">
        <v>426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138</v>
      </c>
      <c r="AU290" s="19" t="s">
        <v>80</v>
      </c>
    </row>
    <row r="291" s="14" customFormat="1">
      <c r="A291" s="14"/>
      <c r="B291" s="242"/>
      <c r="C291" s="243"/>
      <c r="D291" s="227" t="s">
        <v>140</v>
      </c>
      <c r="E291" s="243"/>
      <c r="F291" s="245" t="s">
        <v>427</v>
      </c>
      <c r="G291" s="243"/>
      <c r="H291" s="246">
        <v>35719.885999999999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140</v>
      </c>
      <c r="AU291" s="252" t="s">
        <v>80</v>
      </c>
      <c r="AV291" s="14" t="s">
        <v>80</v>
      </c>
      <c r="AW291" s="14" t="s">
        <v>4</v>
      </c>
      <c r="AX291" s="14" t="s">
        <v>78</v>
      </c>
      <c r="AY291" s="252" t="s">
        <v>129</v>
      </c>
    </row>
    <row r="292" s="2" customFormat="1" ht="37.8" customHeight="1">
      <c r="A292" s="40"/>
      <c r="B292" s="41"/>
      <c r="C292" s="214" t="s">
        <v>428</v>
      </c>
      <c r="D292" s="214" t="s">
        <v>131</v>
      </c>
      <c r="E292" s="215" t="s">
        <v>429</v>
      </c>
      <c r="F292" s="216" t="s">
        <v>430</v>
      </c>
      <c r="G292" s="217" t="s">
        <v>245</v>
      </c>
      <c r="H292" s="218">
        <v>95.700000000000003</v>
      </c>
      <c r="I292" s="219"/>
      <c r="J292" s="220">
        <f>ROUND(I292*H292,2)</f>
        <v>0</v>
      </c>
      <c r="K292" s="216" t="s">
        <v>135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136</v>
      </c>
      <c r="AT292" s="225" t="s">
        <v>131</v>
      </c>
      <c r="AU292" s="225" t="s">
        <v>80</v>
      </c>
      <c r="AY292" s="19" t="s">
        <v>129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78</v>
      </c>
      <c r="BK292" s="226">
        <f>ROUND(I292*H292,2)</f>
        <v>0</v>
      </c>
      <c r="BL292" s="19" t="s">
        <v>136</v>
      </c>
      <c r="BM292" s="225" t="s">
        <v>431</v>
      </c>
    </row>
    <row r="293" s="2" customFormat="1" ht="49.05" customHeight="1">
      <c r="A293" s="40"/>
      <c r="B293" s="41"/>
      <c r="C293" s="214" t="s">
        <v>432</v>
      </c>
      <c r="D293" s="214" t="s">
        <v>131</v>
      </c>
      <c r="E293" s="215" t="s">
        <v>433</v>
      </c>
      <c r="F293" s="216" t="s">
        <v>434</v>
      </c>
      <c r="G293" s="217" t="s">
        <v>245</v>
      </c>
      <c r="H293" s="218">
        <v>66.013999999999996</v>
      </c>
      <c r="I293" s="219"/>
      <c r="J293" s="220">
        <f>ROUND(I293*H293,2)</f>
        <v>0</v>
      </c>
      <c r="K293" s="216" t="s">
        <v>135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136</v>
      </c>
      <c r="AT293" s="225" t="s">
        <v>131</v>
      </c>
      <c r="AU293" s="225" t="s">
        <v>80</v>
      </c>
      <c r="AY293" s="19" t="s">
        <v>129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78</v>
      </c>
      <c r="BK293" s="226">
        <f>ROUND(I293*H293,2)</f>
        <v>0</v>
      </c>
      <c r="BL293" s="19" t="s">
        <v>136</v>
      </c>
      <c r="BM293" s="225" t="s">
        <v>435</v>
      </c>
    </row>
    <row r="294" s="2" customFormat="1" ht="37.8" customHeight="1">
      <c r="A294" s="40"/>
      <c r="B294" s="41"/>
      <c r="C294" s="214" t="s">
        <v>436</v>
      </c>
      <c r="D294" s="214" t="s">
        <v>131</v>
      </c>
      <c r="E294" s="215" t="s">
        <v>437</v>
      </c>
      <c r="F294" s="216" t="s">
        <v>244</v>
      </c>
      <c r="G294" s="217" t="s">
        <v>245</v>
      </c>
      <c r="H294" s="218">
        <v>1250.405</v>
      </c>
      <c r="I294" s="219"/>
      <c r="J294" s="220">
        <f>ROUND(I294*H294,2)</f>
        <v>0</v>
      </c>
      <c r="K294" s="216" t="s">
        <v>135</v>
      </c>
      <c r="L294" s="46"/>
      <c r="M294" s="221" t="s">
        <v>19</v>
      </c>
      <c r="N294" s="222" t="s">
        <v>42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136</v>
      </c>
      <c r="AT294" s="225" t="s">
        <v>131</v>
      </c>
      <c r="AU294" s="225" t="s">
        <v>80</v>
      </c>
      <c r="AY294" s="19" t="s">
        <v>129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78</v>
      </c>
      <c r="BK294" s="226">
        <f>ROUND(I294*H294,2)</f>
        <v>0</v>
      </c>
      <c r="BL294" s="19" t="s">
        <v>136</v>
      </c>
      <c r="BM294" s="225" t="s">
        <v>438</v>
      </c>
    </row>
    <row r="295" s="2" customFormat="1" ht="37.8" customHeight="1">
      <c r="A295" s="40"/>
      <c r="B295" s="41"/>
      <c r="C295" s="214" t="s">
        <v>439</v>
      </c>
      <c r="D295" s="214" t="s">
        <v>131</v>
      </c>
      <c r="E295" s="215" t="s">
        <v>440</v>
      </c>
      <c r="F295" s="216" t="s">
        <v>441</v>
      </c>
      <c r="G295" s="217" t="s">
        <v>245</v>
      </c>
      <c r="H295" s="218">
        <v>232.06999999999999</v>
      </c>
      <c r="I295" s="219"/>
      <c r="J295" s="220">
        <f>ROUND(I295*H295,2)</f>
        <v>0</v>
      </c>
      <c r="K295" s="216" t="s">
        <v>135</v>
      </c>
      <c r="L295" s="46"/>
      <c r="M295" s="221" t="s">
        <v>19</v>
      </c>
      <c r="N295" s="222" t="s">
        <v>42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136</v>
      </c>
      <c r="AT295" s="225" t="s">
        <v>131</v>
      </c>
      <c r="AU295" s="225" t="s">
        <v>80</v>
      </c>
      <c r="AY295" s="19" t="s">
        <v>129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78</v>
      </c>
      <c r="BK295" s="226">
        <f>ROUND(I295*H295,2)</f>
        <v>0</v>
      </c>
      <c r="BL295" s="19" t="s">
        <v>136</v>
      </c>
      <c r="BM295" s="225" t="s">
        <v>442</v>
      </c>
    </row>
    <row r="296" s="12" customFormat="1" ht="22.8" customHeight="1">
      <c r="A296" s="12"/>
      <c r="B296" s="198"/>
      <c r="C296" s="199"/>
      <c r="D296" s="200" t="s">
        <v>70</v>
      </c>
      <c r="E296" s="212" t="s">
        <v>443</v>
      </c>
      <c r="F296" s="212" t="s">
        <v>444</v>
      </c>
      <c r="G296" s="199"/>
      <c r="H296" s="199"/>
      <c r="I296" s="202"/>
      <c r="J296" s="213">
        <f>BK296</f>
        <v>0</v>
      </c>
      <c r="K296" s="199"/>
      <c r="L296" s="204"/>
      <c r="M296" s="205"/>
      <c r="N296" s="206"/>
      <c r="O296" s="206"/>
      <c r="P296" s="207">
        <f>SUM(P297:P298)</f>
        <v>0</v>
      </c>
      <c r="Q296" s="206"/>
      <c r="R296" s="207">
        <f>SUM(R297:R298)</f>
        <v>0</v>
      </c>
      <c r="S296" s="206"/>
      <c r="T296" s="208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78</v>
      </c>
      <c r="AT296" s="210" t="s">
        <v>70</v>
      </c>
      <c r="AU296" s="210" t="s">
        <v>78</v>
      </c>
      <c r="AY296" s="209" t="s">
        <v>129</v>
      </c>
      <c r="BK296" s="211">
        <f>SUM(BK297:BK298)</f>
        <v>0</v>
      </c>
    </row>
    <row r="297" s="2" customFormat="1" ht="37.8" customHeight="1">
      <c r="A297" s="40"/>
      <c r="B297" s="41"/>
      <c r="C297" s="214" t="s">
        <v>445</v>
      </c>
      <c r="D297" s="214" t="s">
        <v>131</v>
      </c>
      <c r="E297" s="215" t="s">
        <v>446</v>
      </c>
      <c r="F297" s="216" t="s">
        <v>447</v>
      </c>
      <c r="G297" s="217" t="s">
        <v>245</v>
      </c>
      <c r="H297" s="218">
        <v>828.73599999999999</v>
      </c>
      <c r="I297" s="219"/>
      <c r="J297" s="220">
        <f>ROUND(I297*H297,2)</f>
        <v>0</v>
      </c>
      <c r="K297" s="216" t="s">
        <v>135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136</v>
      </c>
      <c r="AT297" s="225" t="s">
        <v>131</v>
      </c>
      <c r="AU297" s="225" t="s">
        <v>80</v>
      </c>
      <c r="AY297" s="19" t="s">
        <v>129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78</v>
      </c>
      <c r="BK297" s="226">
        <f>ROUND(I297*H297,2)</f>
        <v>0</v>
      </c>
      <c r="BL297" s="19" t="s">
        <v>136</v>
      </c>
      <c r="BM297" s="225" t="s">
        <v>448</v>
      </c>
    </row>
    <row r="298" s="2" customFormat="1" ht="37.8" customHeight="1">
      <c r="A298" s="40"/>
      <c r="B298" s="41"/>
      <c r="C298" s="214" t="s">
        <v>449</v>
      </c>
      <c r="D298" s="214" t="s">
        <v>131</v>
      </c>
      <c r="E298" s="215" t="s">
        <v>450</v>
      </c>
      <c r="F298" s="216" t="s">
        <v>451</v>
      </c>
      <c r="G298" s="217" t="s">
        <v>245</v>
      </c>
      <c r="H298" s="218">
        <v>828.73599999999999</v>
      </c>
      <c r="I298" s="219"/>
      <c r="J298" s="220">
        <f>ROUND(I298*H298,2)</f>
        <v>0</v>
      </c>
      <c r="K298" s="216" t="s">
        <v>135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136</v>
      </c>
      <c r="AT298" s="225" t="s">
        <v>131</v>
      </c>
      <c r="AU298" s="225" t="s">
        <v>80</v>
      </c>
      <c r="AY298" s="19" t="s">
        <v>129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78</v>
      </c>
      <c r="BK298" s="226">
        <f>ROUND(I298*H298,2)</f>
        <v>0</v>
      </c>
      <c r="BL298" s="19" t="s">
        <v>136</v>
      </c>
      <c r="BM298" s="225" t="s">
        <v>452</v>
      </c>
    </row>
    <row r="299" s="12" customFormat="1" ht="22.8" customHeight="1">
      <c r="A299" s="12"/>
      <c r="B299" s="198"/>
      <c r="C299" s="199"/>
      <c r="D299" s="200" t="s">
        <v>70</v>
      </c>
      <c r="E299" s="212" t="s">
        <v>453</v>
      </c>
      <c r="F299" s="212" t="s">
        <v>454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SUM(P300:P306)</f>
        <v>0</v>
      </c>
      <c r="Q299" s="206"/>
      <c r="R299" s="207">
        <f>SUM(R300:R306)</f>
        <v>0.43493999999999999</v>
      </c>
      <c r="S299" s="206"/>
      <c r="T299" s="208">
        <f>SUM(T300:T306)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80</v>
      </c>
      <c r="AT299" s="210" t="s">
        <v>70</v>
      </c>
      <c r="AU299" s="210" t="s">
        <v>78</v>
      </c>
      <c r="AY299" s="209" t="s">
        <v>129</v>
      </c>
      <c r="BK299" s="211">
        <f>SUM(BK300:BK306)</f>
        <v>0</v>
      </c>
    </row>
    <row r="300" s="2" customFormat="1" ht="49.05" customHeight="1">
      <c r="A300" s="40"/>
      <c r="B300" s="41"/>
      <c r="C300" s="214" t="s">
        <v>455</v>
      </c>
      <c r="D300" s="214" t="s">
        <v>131</v>
      </c>
      <c r="E300" s="215" t="s">
        <v>456</v>
      </c>
      <c r="F300" s="216" t="s">
        <v>457</v>
      </c>
      <c r="G300" s="217" t="s">
        <v>134</v>
      </c>
      <c r="H300" s="218">
        <v>220</v>
      </c>
      <c r="I300" s="219"/>
      <c r="J300" s="220">
        <f>ROUND(I300*H300,2)</f>
        <v>0</v>
      </c>
      <c r="K300" s="216" t="s">
        <v>135</v>
      </c>
      <c r="L300" s="46"/>
      <c r="M300" s="221" t="s">
        <v>19</v>
      </c>
      <c r="N300" s="222" t="s">
        <v>42</v>
      </c>
      <c r="O300" s="86"/>
      <c r="P300" s="223">
        <f>O300*H300</f>
        <v>0</v>
      </c>
      <c r="Q300" s="223">
        <v>0.001817</v>
      </c>
      <c r="R300" s="223">
        <f>Q300*H300</f>
        <v>0.39973999999999998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223</v>
      </c>
      <c r="AT300" s="225" t="s">
        <v>131</v>
      </c>
      <c r="AU300" s="225" t="s">
        <v>80</v>
      </c>
      <c r="AY300" s="19" t="s">
        <v>129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78</v>
      </c>
      <c r="BK300" s="226">
        <f>ROUND(I300*H300,2)</f>
        <v>0</v>
      </c>
      <c r="BL300" s="19" t="s">
        <v>223</v>
      </c>
      <c r="BM300" s="225" t="s">
        <v>458</v>
      </c>
    </row>
    <row r="301" s="2" customFormat="1">
      <c r="A301" s="40"/>
      <c r="B301" s="41"/>
      <c r="C301" s="42"/>
      <c r="D301" s="227" t="s">
        <v>138</v>
      </c>
      <c r="E301" s="42"/>
      <c r="F301" s="228" t="s">
        <v>275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138</v>
      </c>
      <c r="AU301" s="19" t="s">
        <v>80</v>
      </c>
    </row>
    <row r="302" s="13" customFormat="1">
      <c r="A302" s="13"/>
      <c r="B302" s="232"/>
      <c r="C302" s="233"/>
      <c r="D302" s="227" t="s">
        <v>140</v>
      </c>
      <c r="E302" s="234" t="s">
        <v>19</v>
      </c>
      <c r="F302" s="235" t="s">
        <v>459</v>
      </c>
      <c r="G302" s="233"/>
      <c r="H302" s="234" t="s">
        <v>19</v>
      </c>
      <c r="I302" s="236"/>
      <c r="J302" s="233"/>
      <c r="K302" s="233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140</v>
      </c>
      <c r="AU302" s="241" t="s">
        <v>80</v>
      </c>
      <c r="AV302" s="13" t="s">
        <v>78</v>
      </c>
      <c r="AW302" s="13" t="s">
        <v>33</v>
      </c>
      <c r="AX302" s="13" t="s">
        <v>71</v>
      </c>
      <c r="AY302" s="241" t="s">
        <v>129</v>
      </c>
    </row>
    <row r="303" s="14" customFormat="1">
      <c r="A303" s="14"/>
      <c r="B303" s="242"/>
      <c r="C303" s="243"/>
      <c r="D303" s="227" t="s">
        <v>140</v>
      </c>
      <c r="E303" s="244" t="s">
        <v>19</v>
      </c>
      <c r="F303" s="245" t="s">
        <v>460</v>
      </c>
      <c r="G303" s="243"/>
      <c r="H303" s="246">
        <v>220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140</v>
      </c>
      <c r="AU303" s="252" t="s">
        <v>80</v>
      </c>
      <c r="AV303" s="14" t="s">
        <v>80</v>
      </c>
      <c r="AW303" s="14" t="s">
        <v>33</v>
      </c>
      <c r="AX303" s="14" t="s">
        <v>78</v>
      </c>
      <c r="AY303" s="252" t="s">
        <v>129</v>
      </c>
    </row>
    <row r="304" s="2" customFormat="1" ht="24.15" customHeight="1">
      <c r="A304" s="40"/>
      <c r="B304" s="41"/>
      <c r="C304" s="214" t="s">
        <v>461</v>
      </c>
      <c r="D304" s="214" t="s">
        <v>131</v>
      </c>
      <c r="E304" s="215" t="s">
        <v>462</v>
      </c>
      <c r="F304" s="216" t="s">
        <v>463</v>
      </c>
      <c r="G304" s="217" t="s">
        <v>171</v>
      </c>
      <c r="H304" s="218">
        <v>220</v>
      </c>
      <c r="I304" s="219"/>
      <c r="J304" s="220">
        <f>ROUND(I304*H304,2)</f>
        <v>0</v>
      </c>
      <c r="K304" s="216" t="s">
        <v>135</v>
      </c>
      <c r="L304" s="46"/>
      <c r="M304" s="221" t="s">
        <v>19</v>
      </c>
      <c r="N304" s="222" t="s">
        <v>42</v>
      </c>
      <c r="O304" s="86"/>
      <c r="P304" s="223">
        <f>O304*H304</f>
        <v>0</v>
      </c>
      <c r="Q304" s="223">
        <v>0.00016000000000000001</v>
      </c>
      <c r="R304" s="223">
        <f>Q304*H304</f>
        <v>0.035200000000000002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223</v>
      </c>
      <c r="AT304" s="225" t="s">
        <v>131</v>
      </c>
      <c r="AU304" s="225" t="s">
        <v>80</v>
      </c>
      <c r="AY304" s="19" t="s">
        <v>129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78</v>
      </c>
      <c r="BK304" s="226">
        <f>ROUND(I304*H304,2)</f>
        <v>0</v>
      </c>
      <c r="BL304" s="19" t="s">
        <v>223</v>
      </c>
      <c r="BM304" s="225" t="s">
        <v>464</v>
      </c>
    </row>
    <row r="305" s="2" customFormat="1">
      <c r="A305" s="40"/>
      <c r="B305" s="41"/>
      <c r="C305" s="42"/>
      <c r="D305" s="227" t="s">
        <v>138</v>
      </c>
      <c r="E305" s="42"/>
      <c r="F305" s="228" t="s">
        <v>275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138</v>
      </c>
      <c r="AU305" s="19" t="s">
        <v>80</v>
      </c>
    </row>
    <row r="306" s="14" customFormat="1">
      <c r="A306" s="14"/>
      <c r="B306" s="242"/>
      <c r="C306" s="243"/>
      <c r="D306" s="227" t="s">
        <v>140</v>
      </c>
      <c r="E306" s="244" t="s">
        <v>19</v>
      </c>
      <c r="F306" s="245" t="s">
        <v>465</v>
      </c>
      <c r="G306" s="243"/>
      <c r="H306" s="246">
        <v>220</v>
      </c>
      <c r="I306" s="247"/>
      <c r="J306" s="243"/>
      <c r="K306" s="243"/>
      <c r="L306" s="248"/>
      <c r="M306" s="274"/>
      <c r="N306" s="275"/>
      <c r="O306" s="275"/>
      <c r="P306" s="275"/>
      <c r="Q306" s="275"/>
      <c r="R306" s="275"/>
      <c r="S306" s="275"/>
      <c r="T306" s="27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140</v>
      </c>
      <c r="AU306" s="252" t="s">
        <v>80</v>
      </c>
      <c r="AV306" s="14" t="s">
        <v>80</v>
      </c>
      <c r="AW306" s="14" t="s">
        <v>33</v>
      </c>
      <c r="AX306" s="14" t="s">
        <v>78</v>
      </c>
      <c r="AY306" s="252" t="s">
        <v>129</v>
      </c>
    </row>
    <row r="307" s="2" customFormat="1" ht="6.96" customHeight="1">
      <c r="A307" s="40"/>
      <c r="B307" s="61"/>
      <c r="C307" s="62"/>
      <c r="D307" s="62"/>
      <c r="E307" s="62"/>
      <c r="F307" s="62"/>
      <c r="G307" s="62"/>
      <c r="H307" s="62"/>
      <c r="I307" s="62"/>
      <c r="J307" s="62"/>
      <c r="K307" s="62"/>
      <c r="L307" s="46"/>
      <c r="M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</row>
  </sheetData>
  <sheetProtection sheet="1" autoFilter="0" formatColumns="0" formatRows="0" objects="1" scenarios="1" spinCount="100000" saltValue="oAp1a2nNg7wfQ3LOodGPkfJ/U9fHEFfx3Y374+mZqnFqWL/Zi21ZNYzhGLHzLFNUTeptsjFJY00UxdBk/UlfXA==" hashValue="WAhFATXIY6YtXmH0Fz026/KarGwCkDBfwVzbNEoGciifFBCrCMEqjyE02Q57FmmO14ZxC4UrA7lA98KXt4Cp/g==" algorithmName="SHA-512" password="CC35"/>
  <autoFilter ref="C92:K3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povrchu ulice Štefánikova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466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7. 7. 2021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ROUND((SUM(BE89:BE116)),  2)</f>
        <v>0</v>
      </c>
      <c r="G35" s="40"/>
      <c r="H35" s="40"/>
      <c r="I35" s="159">
        <v>0.20999999999999999</v>
      </c>
      <c r="J35" s="158">
        <f>ROUND(((SUM(BE89:BE116))*I35),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ROUND((SUM(BF89:BF116)),  2)</f>
        <v>0</v>
      </c>
      <c r="G36" s="40"/>
      <c r="H36" s="40"/>
      <c r="I36" s="159">
        <v>0.14999999999999999</v>
      </c>
      <c r="J36" s="158">
        <f>ROUND(((SUM(BF89:BF116))*I36),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ROUND((SUM(BG89:BG116)),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ROUND((SUM(BH89:BH116)),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ROUND((SUM(BI89:BI116)),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povrchu ulice Štefánikova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101.2 - Sanace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ulice Štefánikova, Český Těšín</v>
      </c>
      <c r="G56" s="42"/>
      <c r="H56" s="42"/>
      <c r="I56" s="34" t="s">
        <v>23</v>
      </c>
      <c r="J56" s="74" t="str">
        <f>IF(J14="","",J14)</f>
        <v>7. 7. 2021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Těšín</v>
      </c>
      <c r="G58" s="42"/>
      <c r="H58" s="42"/>
      <c r="I58" s="34" t="s">
        <v>31</v>
      </c>
      <c r="J58" s="38" t="str">
        <f>E23</f>
        <v>BENEPRO,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BENEPRO, a.s.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107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109</v>
      </c>
      <c r="E66" s="184"/>
      <c r="F66" s="184"/>
      <c r="G66" s="184"/>
      <c r="H66" s="184"/>
      <c r="I66" s="184"/>
      <c r="J66" s="185">
        <f>J107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110</v>
      </c>
      <c r="E67" s="184"/>
      <c r="F67" s="184"/>
      <c r="G67" s="184"/>
      <c r="H67" s="184"/>
      <c r="I67" s="184"/>
      <c r="J67" s="185">
        <f>J112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114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Rekonstrukce povrchu ulice Štefánikova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98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99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100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101.2 - Sanace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ulice Štefánikova, Český Těšín</v>
      </c>
      <c r="G83" s="42"/>
      <c r="H83" s="42"/>
      <c r="I83" s="34" t="s">
        <v>23</v>
      </c>
      <c r="J83" s="74" t="str">
        <f>IF(J14="","",J14)</f>
        <v>7. 7. 2021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Český Těšín</v>
      </c>
      <c r="G85" s="42"/>
      <c r="H85" s="42"/>
      <c r="I85" s="34" t="s">
        <v>31</v>
      </c>
      <c r="J85" s="38" t="str">
        <f>E23</f>
        <v>BENEPRO, a.s.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BENEPRO, a.s.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115</v>
      </c>
      <c r="D88" s="190" t="s">
        <v>56</v>
      </c>
      <c r="E88" s="190" t="s">
        <v>52</v>
      </c>
      <c r="F88" s="190" t="s">
        <v>53</v>
      </c>
      <c r="G88" s="190" t="s">
        <v>116</v>
      </c>
      <c r="H88" s="190" t="s">
        <v>117</v>
      </c>
      <c r="I88" s="190" t="s">
        <v>118</v>
      </c>
      <c r="J88" s="190" t="s">
        <v>104</v>
      </c>
      <c r="K88" s="191" t="s">
        <v>119</v>
      </c>
      <c r="L88" s="192"/>
      <c r="M88" s="94" t="s">
        <v>19</v>
      </c>
      <c r="N88" s="95" t="s">
        <v>41</v>
      </c>
      <c r="O88" s="95" t="s">
        <v>120</v>
      </c>
      <c r="P88" s="95" t="s">
        <v>121</v>
      </c>
      <c r="Q88" s="95" t="s">
        <v>122</v>
      </c>
      <c r="R88" s="95" t="s">
        <v>123</v>
      </c>
      <c r="S88" s="95" t="s">
        <v>124</v>
      </c>
      <c r="T88" s="96" t="s">
        <v>125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126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0.14094306050000002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105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127</v>
      </c>
      <c r="F90" s="201" t="s">
        <v>128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P91+P107+P112</f>
        <v>0</v>
      </c>
      <c r="Q90" s="206"/>
      <c r="R90" s="207">
        <f>R91+R107+R112</f>
        <v>0.14094306050000002</v>
      </c>
      <c r="S90" s="206"/>
      <c r="T90" s="208">
        <f>T91+T107+T112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71</v>
      </c>
      <c r="AY90" s="209" t="s">
        <v>129</v>
      </c>
      <c r="BK90" s="211">
        <f>BK91+BK107+BK112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78</v>
      </c>
      <c r="F91" s="212" t="s">
        <v>130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SUM(P92:P106)</f>
        <v>0</v>
      </c>
      <c r="Q91" s="206"/>
      <c r="R91" s="207">
        <f>SUM(R92:R106)</f>
        <v>0</v>
      </c>
      <c r="S91" s="206"/>
      <c r="T91" s="208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78</v>
      </c>
      <c r="AY91" s="209" t="s">
        <v>129</v>
      </c>
      <c r="BK91" s="211">
        <f>SUM(BK92:BK106)</f>
        <v>0</v>
      </c>
    </row>
    <row r="92" s="2" customFormat="1" ht="37.8" customHeight="1">
      <c r="A92" s="40"/>
      <c r="B92" s="41"/>
      <c r="C92" s="214" t="s">
        <v>78</v>
      </c>
      <c r="D92" s="214" t="s">
        <v>131</v>
      </c>
      <c r="E92" s="215" t="s">
        <v>467</v>
      </c>
      <c r="F92" s="216" t="s">
        <v>468</v>
      </c>
      <c r="G92" s="217" t="s">
        <v>200</v>
      </c>
      <c r="H92" s="218">
        <v>46.634999999999998</v>
      </c>
      <c r="I92" s="219"/>
      <c r="J92" s="220">
        <f>ROUND(I92*H92,2)</f>
        <v>0</v>
      </c>
      <c r="K92" s="216" t="s">
        <v>135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136</v>
      </c>
      <c r="AT92" s="225" t="s">
        <v>131</v>
      </c>
      <c r="AU92" s="225" t="s">
        <v>80</v>
      </c>
      <c r="AY92" s="19" t="s">
        <v>129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136</v>
      </c>
      <c r="BM92" s="225" t="s">
        <v>469</v>
      </c>
    </row>
    <row r="93" s="2" customFormat="1">
      <c r="A93" s="40"/>
      <c r="B93" s="41"/>
      <c r="C93" s="42"/>
      <c r="D93" s="227" t="s">
        <v>138</v>
      </c>
      <c r="E93" s="42"/>
      <c r="F93" s="228" t="s">
        <v>470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138</v>
      </c>
      <c r="AU93" s="19" t="s">
        <v>80</v>
      </c>
    </row>
    <row r="94" s="13" customFormat="1">
      <c r="A94" s="13"/>
      <c r="B94" s="232"/>
      <c r="C94" s="233"/>
      <c r="D94" s="227" t="s">
        <v>140</v>
      </c>
      <c r="E94" s="234" t="s">
        <v>19</v>
      </c>
      <c r="F94" s="235" t="s">
        <v>471</v>
      </c>
      <c r="G94" s="233"/>
      <c r="H94" s="234" t="s">
        <v>19</v>
      </c>
      <c r="I94" s="236"/>
      <c r="J94" s="233"/>
      <c r="K94" s="233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140</v>
      </c>
      <c r="AU94" s="241" t="s">
        <v>80</v>
      </c>
      <c r="AV94" s="13" t="s">
        <v>78</v>
      </c>
      <c r="AW94" s="13" t="s">
        <v>33</v>
      </c>
      <c r="AX94" s="13" t="s">
        <v>71</v>
      </c>
      <c r="AY94" s="241" t="s">
        <v>129</v>
      </c>
    </row>
    <row r="95" s="14" customFormat="1">
      <c r="A95" s="14"/>
      <c r="B95" s="242"/>
      <c r="C95" s="243"/>
      <c r="D95" s="227" t="s">
        <v>140</v>
      </c>
      <c r="E95" s="244" t="s">
        <v>19</v>
      </c>
      <c r="F95" s="245" t="s">
        <v>472</v>
      </c>
      <c r="G95" s="243"/>
      <c r="H95" s="246">
        <v>46.634999999999998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140</v>
      </c>
      <c r="AU95" s="252" t="s">
        <v>80</v>
      </c>
      <c r="AV95" s="14" t="s">
        <v>80</v>
      </c>
      <c r="AW95" s="14" t="s">
        <v>33</v>
      </c>
      <c r="AX95" s="14" t="s">
        <v>78</v>
      </c>
      <c r="AY95" s="252" t="s">
        <v>129</v>
      </c>
    </row>
    <row r="96" s="2" customFormat="1" ht="62.7" customHeight="1">
      <c r="A96" s="40"/>
      <c r="B96" s="41"/>
      <c r="C96" s="214" t="s">
        <v>80</v>
      </c>
      <c r="D96" s="214" t="s">
        <v>131</v>
      </c>
      <c r="E96" s="215" t="s">
        <v>224</v>
      </c>
      <c r="F96" s="216" t="s">
        <v>225</v>
      </c>
      <c r="G96" s="217" t="s">
        <v>200</v>
      </c>
      <c r="H96" s="218">
        <v>46.634999999999998</v>
      </c>
      <c r="I96" s="219"/>
      <c r="J96" s="220">
        <f>ROUND(I96*H96,2)</f>
        <v>0</v>
      </c>
      <c r="K96" s="216" t="s">
        <v>135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136</v>
      </c>
      <c r="AT96" s="225" t="s">
        <v>131</v>
      </c>
      <c r="AU96" s="225" t="s">
        <v>80</v>
      </c>
      <c r="AY96" s="19" t="s">
        <v>129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136</v>
      </c>
      <c r="BM96" s="225" t="s">
        <v>473</v>
      </c>
    </row>
    <row r="97" s="2" customFormat="1" ht="62.7" customHeight="1">
      <c r="A97" s="40"/>
      <c r="B97" s="41"/>
      <c r="C97" s="214" t="s">
        <v>150</v>
      </c>
      <c r="D97" s="214" t="s">
        <v>131</v>
      </c>
      <c r="E97" s="215" t="s">
        <v>229</v>
      </c>
      <c r="F97" s="216" t="s">
        <v>230</v>
      </c>
      <c r="G97" s="217" t="s">
        <v>200</v>
      </c>
      <c r="H97" s="218">
        <v>466.35000000000002</v>
      </c>
      <c r="I97" s="219"/>
      <c r="J97" s="220">
        <f>ROUND(I97*H97,2)</f>
        <v>0</v>
      </c>
      <c r="K97" s="216" t="s">
        <v>135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136</v>
      </c>
      <c r="AT97" s="225" t="s">
        <v>131</v>
      </c>
      <c r="AU97" s="225" t="s">
        <v>80</v>
      </c>
      <c r="AY97" s="19" t="s">
        <v>129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136</v>
      </c>
      <c r="BM97" s="225" t="s">
        <v>474</v>
      </c>
    </row>
    <row r="98" s="2" customFormat="1">
      <c r="A98" s="40"/>
      <c r="B98" s="41"/>
      <c r="C98" s="42"/>
      <c r="D98" s="227" t="s">
        <v>138</v>
      </c>
      <c r="E98" s="42"/>
      <c r="F98" s="228" t="s">
        <v>232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138</v>
      </c>
      <c r="AU98" s="19" t="s">
        <v>80</v>
      </c>
    </row>
    <row r="99" s="14" customFormat="1">
      <c r="A99" s="14"/>
      <c r="B99" s="242"/>
      <c r="C99" s="243"/>
      <c r="D99" s="227" t="s">
        <v>140</v>
      </c>
      <c r="E99" s="243"/>
      <c r="F99" s="245" t="s">
        <v>475</v>
      </c>
      <c r="G99" s="243"/>
      <c r="H99" s="246">
        <v>466.35000000000002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140</v>
      </c>
      <c r="AU99" s="252" t="s">
        <v>80</v>
      </c>
      <c r="AV99" s="14" t="s">
        <v>80</v>
      </c>
      <c r="AW99" s="14" t="s">
        <v>4</v>
      </c>
      <c r="AX99" s="14" t="s">
        <v>78</v>
      </c>
      <c r="AY99" s="252" t="s">
        <v>129</v>
      </c>
    </row>
    <row r="100" s="2" customFormat="1" ht="37.8" customHeight="1">
      <c r="A100" s="40"/>
      <c r="B100" s="41"/>
      <c r="C100" s="214" t="s">
        <v>136</v>
      </c>
      <c r="D100" s="214" t="s">
        <v>131</v>
      </c>
      <c r="E100" s="215" t="s">
        <v>235</v>
      </c>
      <c r="F100" s="216" t="s">
        <v>236</v>
      </c>
      <c r="G100" s="217" t="s">
        <v>200</v>
      </c>
      <c r="H100" s="218">
        <v>46.634999999999998</v>
      </c>
      <c r="I100" s="219"/>
      <c r="J100" s="220">
        <f>ROUND(I100*H100,2)</f>
        <v>0</v>
      </c>
      <c r="K100" s="216" t="s">
        <v>135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136</v>
      </c>
      <c r="AT100" s="225" t="s">
        <v>131</v>
      </c>
      <c r="AU100" s="225" t="s">
        <v>80</v>
      </c>
      <c r="AY100" s="19" t="s">
        <v>129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136</v>
      </c>
      <c r="BM100" s="225" t="s">
        <v>476</v>
      </c>
    </row>
    <row r="101" s="2" customFormat="1" ht="37.8" customHeight="1">
      <c r="A101" s="40"/>
      <c r="B101" s="41"/>
      <c r="C101" s="214" t="s">
        <v>159</v>
      </c>
      <c r="D101" s="214" t="s">
        <v>131</v>
      </c>
      <c r="E101" s="215" t="s">
        <v>239</v>
      </c>
      <c r="F101" s="216" t="s">
        <v>240</v>
      </c>
      <c r="G101" s="217" t="s">
        <v>200</v>
      </c>
      <c r="H101" s="218">
        <v>46.634999999999998</v>
      </c>
      <c r="I101" s="219"/>
      <c r="J101" s="220">
        <f>ROUND(I101*H101,2)</f>
        <v>0</v>
      </c>
      <c r="K101" s="216" t="s">
        <v>135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136</v>
      </c>
      <c r="AT101" s="225" t="s">
        <v>131</v>
      </c>
      <c r="AU101" s="225" t="s">
        <v>80</v>
      </c>
      <c r="AY101" s="19" t="s">
        <v>129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136</v>
      </c>
      <c r="BM101" s="225" t="s">
        <v>477</v>
      </c>
    </row>
    <row r="102" s="2" customFormat="1" ht="37.8" customHeight="1">
      <c r="A102" s="40"/>
      <c r="B102" s="41"/>
      <c r="C102" s="214" t="s">
        <v>163</v>
      </c>
      <c r="D102" s="214" t="s">
        <v>131</v>
      </c>
      <c r="E102" s="215" t="s">
        <v>243</v>
      </c>
      <c r="F102" s="216" t="s">
        <v>244</v>
      </c>
      <c r="G102" s="217" t="s">
        <v>245</v>
      </c>
      <c r="H102" s="218">
        <v>90.938000000000002</v>
      </c>
      <c r="I102" s="219"/>
      <c r="J102" s="220">
        <f>ROUND(I102*H102,2)</f>
        <v>0</v>
      </c>
      <c r="K102" s="216" t="s">
        <v>135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136</v>
      </c>
      <c r="AT102" s="225" t="s">
        <v>131</v>
      </c>
      <c r="AU102" s="225" t="s">
        <v>80</v>
      </c>
      <c r="AY102" s="19" t="s">
        <v>129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136</v>
      </c>
      <c r="BM102" s="225" t="s">
        <v>478</v>
      </c>
    </row>
    <row r="103" s="14" customFormat="1">
      <c r="A103" s="14"/>
      <c r="B103" s="242"/>
      <c r="C103" s="243"/>
      <c r="D103" s="227" t="s">
        <v>140</v>
      </c>
      <c r="E103" s="244" t="s">
        <v>19</v>
      </c>
      <c r="F103" s="245" t="s">
        <v>479</v>
      </c>
      <c r="G103" s="243"/>
      <c r="H103" s="246">
        <v>90.938000000000002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140</v>
      </c>
      <c r="AU103" s="252" t="s">
        <v>80</v>
      </c>
      <c r="AV103" s="14" t="s">
        <v>80</v>
      </c>
      <c r="AW103" s="14" t="s">
        <v>33</v>
      </c>
      <c r="AX103" s="14" t="s">
        <v>78</v>
      </c>
      <c r="AY103" s="252" t="s">
        <v>129</v>
      </c>
    </row>
    <row r="104" s="2" customFormat="1" ht="24.15" customHeight="1">
      <c r="A104" s="40"/>
      <c r="B104" s="41"/>
      <c r="C104" s="214" t="s">
        <v>168</v>
      </c>
      <c r="D104" s="214" t="s">
        <v>131</v>
      </c>
      <c r="E104" s="215" t="s">
        <v>260</v>
      </c>
      <c r="F104" s="216" t="s">
        <v>261</v>
      </c>
      <c r="G104" s="217" t="s">
        <v>134</v>
      </c>
      <c r="H104" s="218">
        <v>155.44999999999999</v>
      </c>
      <c r="I104" s="219"/>
      <c r="J104" s="220">
        <f>ROUND(I104*H104,2)</f>
        <v>0</v>
      </c>
      <c r="K104" s="216" t="s">
        <v>135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136</v>
      </c>
      <c r="AT104" s="225" t="s">
        <v>131</v>
      </c>
      <c r="AU104" s="225" t="s">
        <v>80</v>
      </c>
      <c r="AY104" s="19" t="s">
        <v>129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136</v>
      </c>
      <c r="BM104" s="225" t="s">
        <v>480</v>
      </c>
    </row>
    <row r="105" s="2" customFormat="1">
      <c r="A105" s="40"/>
      <c r="B105" s="41"/>
      <c r="C105" s="42"/>
      <c r="D105" s="227" t="s">
        <v>138</v>
      </c>
      <c r="E105" s="42"/>
      <c r="F105" s="228" t="s">
        <v>470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138</v>
      </c>
      <c r="AU105" s="19" t="s">
        <v>80</v>
      </c>
    </row>
    <row r="106" s="14" customFormat="1">
      <c r="A106" s="14"/>
      <c r="B106" s="242"/>
      <c r="C106" s="243"/>
      <c r="D106" s="227" t="s">
        <v>140</v>
      </c>
      <c r="E106" s="244" t="s">
        <v>19</v>
      </c>
      <c r="F106" s="245" t="s">
        <v>481</v>
      </c>
      <c r="G106" s="243"/>
      <c r="H106" s="246">
        <v>155.44999999999999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140</v>
      </c>
      <c r="AU106" s="252" t="s">
        <v>80</v>
      </c>
      <c r="AV106" s="14" t="s">
        <v>80</v>
      </c>
      <c r="AW106" s="14" t="s">
        <v>33</v>
      </c>
      <c r="AX106" s="14" t="s">
        <v>78</v>
      </c>
      <c r="AY106" s="252" t="s">
        <v>129</v>
      </c>
    </row>
    <row r="107" s="12" customFormat="1" ht="22.8" customHeight="1">
      <c r="A107" s="12"/>
      <c r="B107" s="198"/>
      <c r="C107" s="199"/>
      <c r="D107" s="200" t="s">
        <v>70</v>
      </c>
      <c r="E107" s="212" t="s">
        <v>159</v>
      </c>
      <c r="F107" s="212" t="s">
        <v>278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SUM(P108:P111)</f>
        <v>0</v>
      </c>
      <c r="Q107" s="206"/>
      <c r="R107" s="207">
        <f>SUM(R108:R111)</f>
        <v>0</v>
      </c>
      <c r="S107" s="206"/>
      <c r="T107" s="208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78</v>
      </c>
      <c r="AT107" s="210" t="s">
        <v>70</v>
      </c>
      <c r="AU107" s="210" t="s">
        <v>78</v>
      </c>
      <c r="AY107" s="209" t="s">
        <v>129</v>
      </c>
      <c r="BK107" s="211">
        <f>SUM(BK108:BK111)</f>
        <v>0</v>
      </c>
    </row>
    <row r="108" s="2" customFormat="1" ht="37.8" customHeight="1">
      <c r="A108" s="40"/>
      <c r="B108" s="41"/>
      <c r="C108" s="214" t="s">
        <v>175</v>
      </c>
      <c r="D108" s="214" t="s">
        <v>131</v>
      </c>
      <c r="E108" s="215" t="s">
        <v>482</v>
      </c>
      <c r="F108" s="216" t="s">
        <v>483</v>
      </c>
      <c r="G108" s="217" t="s">
        <v>134</v>
      </c>
      <c r="H108" s="218">
        <v>310.89999999999998</v>
      </c>
      <c r="I108" s="219"/>
      <c r="J108" s="220">
        <f>ROUND(I108*H108,2)</f>
        <v>0</v>
      </c>
      <c r="K108" s="216" t="s">
        <v>269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136</v>
      </c>
      <c r="AT108" s="225" t="s">
        <v>131</v>
      </c>
      <c r="AU108" s="225" t="s">
        <v>80</v>
      </c>
      <c r="AY108" s="19" t="s">
        <v>129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136</v>
      </c>
      <c r="BM108" s="225" t="s">
        <v>484</v>
      </c>
    </row>
    <row r="109" s="2" customFormat="1">
      <c r="A109" s="40"/>
      <c r="B109" s="41"/>
      <c r="C109" s="42"/>
      <c r="D109" s="227" t="s">
        <v>138</v>
      </c>
      <c r="E109" s="42"/>
      <c r="F109" s="228" t="s">
        <v>470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138</v>
      </c>
      <c r="AU109" s="19" t="s">
        <v>80</v>
      </c>
    </row>
    <row r="110" s="13" customFormat="1">
      <c r="A110" s="13"/>
      <c r="B110" s="232"/>
      <c r="C110" s="233"/>
      <c r="D110" s="227" t="s">
        <v>140</v>
      </c>
      <c r="E110" s="234" t="s">
        <v>19</v>
      </c>
      <c r="F110" s="235" t="s">
        <v>485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140</v>
      </c>
      <c r="AU110" s="241" t="s">
        <v>80</v>
      </c>
      <c r="AV110" s="13" t="s">
        <v>78</v>
      </c>
      <c r="AW110" s="13" t="s">
        <v>33</v>
      </c>
      <c r="AX110" s="13" t="s">
        <v>71</v>
      </c>
      <c r="AY110" s="241" t="s">
        <v>129</v>
      </c>
    </row>
    <row r="111" s="14" customFormat="1">
      <c r="A111" s="14"/>
      <c r="B111" s="242"/>
      <c r="C111" s="243"/>
      <c r="D111" s="227" t="s">
        <v>140</v>
      </c>
      <c r="E111" s="244" t="s">
        <v>19</v>
      </c>
      <c r="F111" s="245" t="s">
        <v>486</v>
      </c>
      <c r="G111" s="243"/>
      <c r="H111" s="246">
        <v>310.89999999999998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140</v>
      </c>
      <c r="AU111" s="252" t="s">
        <v>80</v>
      </c>
      <c r="AV111" s="14" t="s">
        <v>80</v>
      </c>
      <c r="AW111" s="14" t="s">
        <v>33</v>
      </c>
      <c r="AX111" s="14" t="s">
        <v>78</v>
      </c>
      <c r="AY111" s="252" t="s">
        <v>129</v>
      </c>
    </row>
    <row r="112" s="12" customFormat="1" ht="22.8" customHeight="1">
      <c r="A112" s="12"/>
      <c r="B112" s="198"/>
      <c r="C112" s="199"/>
      <c r="D112" s="200" t="s">
        <v>70</v>
      </c>
      <c r="E112" s="212" t="s">
        <v>181</v>
      </c>
      <c r="F112" s="212" t="s">
        <v>369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SUM(P113:P116)</f>
        <v>0</v>
      </c>
      <c r="Q112" s="206"/>
      <c r="R112" s="207">
        <f>SUM(R113:R116)</f>
        <v>0.14094306050000002</v>
      </c>
      <c r="S112" s="206"/>
      <c r="T112" s="208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78</v>
      </c>
      <c r="AT112" s="210" t="s">
        <v>70</v>
      </c>
      <c r="AU112" s="210" t="s">
        <v>78</v>
      </c>
      <c r="AY112" s="209" t="s">
        <v>129</v>
      </c>
      <c r="BK112" s="211">
        <f>SUM(BK113:BK116)</f>
        <v>0</v>
      </c>
    </row>
    <row r="113" s="2" customFormat="1" ht="24.15" customHeight="1">
      <c r="A113" s="40"/>
      <c r="B113" s="41"/>
      <c r="C113" s="214" t="s">
        <v>181</v>
      </c>
      <c r="D113" s="214" t="s">
        <v>131</v>
      </c>
      <c r="E113" s="215" t="s">
        <v>487</v>
      </c>
      <c r="F113" s="216" t="s">
        <v>488</v>
      </c>
      <c r="G113" s="217" t="s">
        <v>134</v>
      </c>
      <c r="H113" s="218">
        <v>163.22300000000001</v>
      </c>
      <c r="I113" s="219"/>
      <c r="J113" s="220">
        <f>ROUND(I113*H113,2)</f>
        <v>0</v>
      </c>
      <c r="K113" s="216" t="s">
        <v>135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0.00086350000000000001</v>
      </c>
      <c r="R113" s="223">
        <f>Q113*H113</f>
        <v>0.14094306050000002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136</v>
      </c>
      <c r="AT113" s="225" t="s">
        <v>131</v>
      </c>
      <c r="AU113" s="225" t="s">
        <v>80</v>
      </c>
      <c r="AY113" s="19" t="s">
        <v>129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136</v>
      </c>
      <c r="BM113" s="225" t="s">
        <v>489</v>
      </c>
    </row>
    <row r="114" s="2" customFormat="1">
      <c r="A114" s="40"/>
      <c r="B114" s="41"/>
      <c r="C114" s="42"/>
      <c r="D114" s="227" t="s">
        <v>138</v>
      </c>
      <c r="E114" s="42"/>
      <c r="F114" s="228" t="s">
        <v>470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80</v>
      </c>
    </row>
    <row r="115" s="14" customFormat="1">
      <c r="A115" s="14"/>
      <c r="B115" s="242"/>
      <c r="C115" s="243"/>
      <c r="D115" s="227" t="s">
        <v>140</v>
      </c>
      <c r="E115" s="244" t="s">
        <v>19</v>
      </c>
      <c r="F115" s="245" t="s">
        <v>481</v>
      </c>
      <c r="G115" s="243"/>
      <c r="H115" s="246">
        <v>155.44999999999999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140</v>
      </c>
      <c r="AU115" s="252" t="s">
        <v>80</v>
      </c>
      <c r="AV115" s="14" t="s">
        <v>80</v>
      </c>
      <c r="AW115" s="14" t="s">
        <v>33</v>
      </c>
      <c r="AX115" s="14" t="s">
        <v>78</v>
      </c>
      <c r="AY115" s="252" t="s">
        <v>129</v>
      </c>
    </row>
    <row r="116" s="14" customFormat="1">
      <c r="A116" s="14"/>
      <c r="B116" s="242"/>
      <c r="C116" s="243"/>
      <c r="D116" s="227" t="s">
        <v>140</v>
      </c>
      <c r="E116" s="243"/>
      <c r="F116" s="245" t="s">
        <v>490</v>
      </c>
      <c r="G116" s="243"/>
      <c r="H116" s="246">
        <v>163.22300000000001</v>
      </c>
      <c r="I116" s="247"/>
      <c r="J116" s="243"/>
      <c r="K116" s="243"/>
      <c r="L116" s="248"/>
      <c r="M116" s="274"/>
      <c r="N116" s="275"/>
      <c r="O116" s="275"/>
      <c r="P116" s="275"/>
      <c r="Q116" s="275"/>
      <c r="R116" s="275"/>
      <c r="S116" s="275"/>
      <c r="T116" s="27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140</v>
      </c>
      <c r="AU116" s="252" t="s">
        <v>80</v>
      </c>
      <c r="AV116" s="14" t="s">
        <v>80</v>
      </c>
      <c r="AW116" s="14" t="s">
        <v>4</v>
      </c>
      <c r="AX116" s="14" t="s">
        <v>78</v>
      </c>
      <c r="AY116" s="252" t="s">
        <v>129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FNClfhi8ea5chcMVq4uTN1pKFGK7VIDkeqdf+G6hhOyFFbxITFkEMHyIHPPwyC73CN4qINztNNILhbDQtVthvA==" hashValue="PkQlaf4UXTB4JFbcnPprM4OXLOqHLQrnS65ZU/SOiliCgOJqMEVjK7DFQVmLRWE1smDmdxKwu0S1WFNRuo8Xmg==" algorithmName="SHA-512" password="CC35"/>
  <autoFilter ref="C88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povrchu ulice Štefánikova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491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7. 7. 2021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ROUND((SUM(BE91:BE152)),  2)</f>
        <v>0</v>
      </c>
      <c r="G35" s="40"/>
      <c r="H35" s="40"/>
      <c r="I35" s="159">
        <v>0.20999999999999999</v>
      </c>
      <c r="J35" s="158">
        <f>ROUND(((SUM(BE91:BE152))*I35),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ROUND((SUM(BF91:BF152)),  2)</f>
        <v>0</v>
      </c>
      <c r="G36" s="40"/>
      <c r="H36" s="40"/>
      <c r="I36" s="159">
        <v>0.14999999999999999</v>
      </c>
      <c r="J36" s="158">
        <f>ROUND(((SUM(BF91:BF152))*I36),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ROUND((SUM(BG91:BG152)),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ROUND((SUM(BH91:BH152)),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ROUND((SUM(BI91:BI152)),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povrchu ulice Štefánikova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101.3 -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ulice Štefánikova, Český Těšín</v>
      </c>
      <c r="G56" s="42"/>
      <c r="H56" s="42"/>
      <c r="I56" s="34" t="s">
        <v>23</v>
      </c>
      <c r="J56" s="74" t="str">
        <f>IF(J14="","",J14)</f>
        <v>7. 7. 2021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Těšín</v>
      </c>
      <c r="G58" s="42"/>
      <c r="H58" s="42"/>
      <c r="I58" s="34" t="s">
        <v>31</v>
      </c>
      <c r="J58" s="38" t="str">
        <f>E23</f>
        <v>BENEPRO, a.s.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BENEPRO, a.s.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107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108</v>
      </c>
      <c r="E66" s="184"/>
      <c r="F66" s="184"/>
      <c r="G66" s="184"/>
      <c r="H66" s="184"/>
      <c r="I66" s="184"/>
      <c r="J66" s="185">
        <f>J105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110</v>
      </c>
      <c r="E67" s="184"/>
      <c r="F67" s="184"/>
      <c r="G67" s="184"/>
      <c r="H67" s="184"/>
      <c r="I67" s="184"/>
      <c r="J67" s="185">
        <f>J108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111</v>
      </c>
      <c r="E68" s="184"/>
      <c r="F68" s="184"/>
      <c r="G68" s="184"/>
      <c r="H68" s="184"/>
      <c r="I68" s="184"/>
      <c r="J68" s="185">
        <f>J143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112</v>
      </c>
      <c r="E69" s="184"/>
      <c r="F69" s="184"/>
      <c r="G69" s="184"/>
      <c r="H69" s="184"/>
      <c r="I69" s="184"/>
      <c r="J69" s="185">
        <f>J150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114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Rekonstrukce povrchu ulice Štefánikova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98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99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100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101.3 - Dopravní značení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ulice Štefánikova, Český Těšín</v>
      </c>
      <c r="G85" s="42"/>
      <c r="H85" s="42"/>
      <c r="I85" s="34" t="s">
        <v>23</v>
      </c>
      <c r="J85" s="74" t="str">
        <f>IF(J14="","",J14)</f>
        <v>7. 7. 2021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Město Český Těšín</v>
      </c>
      <c r="G87" s="42"/>
      <c r="H87" s="42"/>
      <c r="I87" s="34" t="s">
        <v>31</v>
      </c>
      <c r="J87" s="38" t="str">
        <f>E23</f>
        <v>BENEPRO, a.s.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>BENEPRO, a.s.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115</v>
      </c>
      <c r="D90" s="190" t="s">
        <v>56</v>
      </c>
      <c r="E90" s="190" t="s">
        <v>52</v>
      </c>
      <c r="F90" s="190" t="s">
        <v>53</v>
      </c>
      <c r="G90" s="190" t="s">
        <v>116</v>
      </c>
      <c r="H90" s="190" t="s">
        <v>117</v>
      </c>
      <c r="I90" s="190" t="s">
        <v>118</v>
      </c>
      <c r="J90" s="190" t="s">
        <v>104</v>
      </c>
      <c r="K90" s="191" t="s">
        <v>119</v>
      </c>
      <c r="L90" s="192"/>
      <c r="M90" s="94" t="s">
        <v>19</v>
      </c>
      <c r="N90" s="95" t="s">
        <v>41</v>
      </c>
      <c r="O90" s="95" t="s">
        <v>120</v>
      </c>
      <c r="P90" s="95" t="s">
        <v>121</v>
      </c>
      <c r="Q90" s="95" t="s">
        <v>122</v>
      </c>
      <c r="R90" s="95" t="s">
        <v>123</v>
      </c>
      <c r="S90" s="95" t="s">
        <v>124</v>
      </c>
      <c r="T90" s="96" t="s">
        <v>125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126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1.7942103742760001</v>
      </c>
      <c r="S91" s="98"/>
      <c r="T91" s="196">
        <f>T92</f>
        <v>1.8639999999999999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105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70</v>
      </c>
      <c r="E92" s="201" t="s">
        <v>127</v>
      </c>
      <c r="F92" s="201" t="s">
        <v>128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P93+P105+P108+P143+P150</f>
        <v>0</v>
      </c>
      <c r="Q92" s="206"/>
      <c r="R92" s="207">
        <f>R93+R105+R108+R143+R150</f>
        <v>1.7942103742760001</v>
      </c>
      <c r="S92" s="206"/>
      <c r="T92" s="208">
        <f>T93+T105+T108+T143+T150</f>
        <v>1.8639999999999999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78</v>
      </c>
      <c r="AT92" s="210" t="s">
        <v>70</v>
      </c>
      <c r="AU92" s="210" t="s">
        <v>71</v>
      </c>
      <c r="AY92" s="209" t="s">
        <v>129</v>
      </c>
      <c r="BK92" s="211">
        <f>BK93+BK105+BK108+BK143+BK150</f>
        <v>0</v>
      </c>
    </row>
    <row r="93" s="12" customFormat="1" ht="22.8" customHeight="1">
      <c r="A93" s="12"/>
      <c r="B93" s="198"/>
      <c r="C93" s="199"/>
      <c r="D93" s="200" t="s">
        <v>70</v>
      </c>
      <c r="E93" s="212" t="s">
        <v>78</v>
      </c>
      <c r="F93" s="212" t="s">
        <v>130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SUM(P94:P104)</f>
        <v>0</v>
      </c>
      <c r="Q93" s="206"/>
      <c r="R93" s="207">
        <f>SUM(R94:R104)</f>
        <v>0</v>
      </c>
      <c r="S93" s="206"/>
      <c r="T93" s="208">
        <f>SUM(T94:T104)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78</v>
      </c>
      <c r="AY93" s="209" t="s">
        <v>129</v>
      </c>
      <c r="BK93" s="211">
        <f>SUM(BK94:BK104)</f>
        <v>0</v>
      </c>
    </row>
    <row r="94" s="2" customFormat="1" ht="37.8" customHeight="1">
      <c r="A94" s="40"/>
      <c r="B94" s="41"/>
      <c r="C94" s="214" t="s">
        <v>78</v>
      </c>
      <c r="D94" s="214" t="s">
        <v>131</v>
      </c>
      <c r="E94" s="215" t="s">
        <v>492</v>
      </c>
      <c r="F94" s="216" t="s">
        <v>493</v>
      </c>
      <c r="G94" s="217" t="s">
        <v>200</v>
      </c>
      <c r="H94" s="218">
        <v>0.56299999999999994</v>
      </c>
      <c r="I94" s="219"/>
      <c r="J94" s="220">
        <f>ROUND(I94*H94,2)</f>
        <v>0</v>
      </c>
      <c r="K94" s="216" t="s">
        <v>135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136</v>
      </c>
      <c r="AT94" s="225" t="s">
        <v>131</v>
      </c>
      <c r="AU94" s="225" t="s">
        <v>80</v>
      </c>
      <c r="AY94" s="19" t="s">
        <v>129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136</v>
      </c>
      <c r="BM94" s="225" t="s">
        <v>494</v>
      </c>
    </row>
    <row r="95" s="13" customFormat="1">
      <c r="A95" s="13"/>
      <c r="B95" s="232"/>
      <c r="C95" s="233"/>
      <c r="D95" s="227" t="s">
        <v>140</v>
      </c>
      <c r="E95" s="234" t="s">
        <v>19</v>
      </c>
      <c r="F95" s="235" t="s">
        <v>495</v>
      </c>
      <c r="G95" s="233"/>
      <c r="H95" s="234" t="s">
        <v>19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140</v>
      </c>
      <c r="AU95" s="241" t="s">
        <v>80</v>
      </c>
      <c r="AV95" s="13" t="s">
        <v>78</v>
      </c>
      <c r="AW95" s="13" t="s">
        <v>33</v>
      </c>
      <c r="AX95" s="13" t="s">
        <v>71</v>
      </c>
      <c r="AY95" s="241" t="s">
        <v>129</v>
      </c>
    </row>
    <row r="96" s="14" customFormat="1">
      <c r="A96" s="14"/>
      <c r="B96" s="242"/>
      <c r="C96" s="243"/>
      <c r="D96" s="227" t="s">
        <v>140</v>
      </c>
      <c r="E96" s="244" t="s">
        <v>19</v>
      </c>
      <c r="F96" s="245" t="s">
        <v>496</v>
      </c>
      <c r="G96" s="243"/>
      <c r="H96" s="246">
        <v>0.56299999999999994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140</v>
      </c>
      <c r="AU96" s="252" t="s">
        <v>80</v>
      </c>
      <c r="AV96" s="14" t="s">
        <v>80</v>
      </c>
      <c r="AW96" s="14" t="s">
        <v>33</v>
      </c>
      <c r="AX96" s="14" t="s">
        <v>78</v>
      </c>
      <c r="AY96" s="252" t="s">
        <v>129</v>
      </c>
    </row>
    <row r="97" s="2" customFormat="1" ht="62.7" customHeight="1">
      <c r="A97" s="40"/>
      <c r="B97" s="41"/>
      <c r="C97" s="214" t="s">
        <v>80</v>
      </c>
      <c r="D97" s="214" t="s">
        <v>131</v>
      </c>
      <c r="E97" s="215" t="s">
        <v>224</v>
      </c>
      <c r="F97" s="216" t="s">
        <v>225</v>
      </c>
      <c r="G97" s="217" t="s">
        <v>200</v>
      </c>
      <c r="H97" s="218">
        <v>0.56299999999999994</v>
      </c>
      <c r="I97" s="219"/>
      <c r="J97" s="220">
        <f>ROUND(I97*H97,2)</f>
        <v>0</v>
      </c>
      <c r="K97" s="216" t="s">
        <v>135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136</v>
      </c>
      <c r="AT97" s="225" t="s">
        <v>131</v>
      </c>
      <c r="AU97" s="225" t="s">
        <v>80</v>
      </c>
      <c r="AY97" s="19" t="s">
        <v>129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136</v>
      </c>
      <c r="BM97" s="225" t="s">
        <v>497</v>
      </c>
    </row>
    <row r="98" s="2" customFormat="1" ht="62.7" customHeight="1">
      <c r="A98" s="40"/>
      <c r="B98" s="41"/>
      <c r="C98" s="214" t="s">
        <v>150</v>
      </c>
      <c r="D98" s="214" t="s">
        <v>131</v>
      </c>
      <c r="E98" s="215" t="s">
        <v>229</v>
      </c>
      <c r="F98" s="216" t="s">
        <v>230</v>
      </c>
      <c r="G98" s="217" t="s">
        <v>200</v>
      </c>
      <c r="H98" s="218">
        <v>5.6299999999999999</v>
      </c>
      <c r="I98" s="219"/>
      <c r="J98" s="220">
        <f>ROUND(I98*H98,2)</f>
        <v>0</v>
      </c>
      <c r="K98" s="216" t="s">
        <v>135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136</v>
      </c>
      <c r="AT98" s="225" t="s">
        <v>131</v>
      </c>
      <c r="AU98" s="225" t="s">
        <v>80</v>
      </c>
      <c r="AY98" s="19" t="s">
        <v>129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136</v>
      </c>
      <c r="BM98" s="225" t="s">
        <v>498</v>
      </c>
    </row>
    <row r="99" s="2" customFormat="1">
      <c r="A99" s="40"/>
      <c r="B99" s="41"/>
      <c r="C99" s="42"/>
      <c r="D99" s="227" t="s">
        <v>138</v>
      </c>
      <c r="E99" s="42"/>
      <c r="F99" s="228" t="s">
        <v>232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138</v>
      </c>
      <c r="AU99" s="19" t="s">
        <v>80</v>
      </c>
    </row>
    <row r="100" s="14" customFormat="1">
      <c r="A100" s="14"/>
      <c r="B100" s="242"/>
      <c r="C100" s="243"/>
      <c r="D100" s="227" t="s">
        <v>140</v>
      </c>
      <c r="E100" s="243"/>
      <c r="F100" s="245" t="s">
        <v>499</v>
      </c>
      <c r="G100" s="243"/>
      <c r="H100" s="246">
        <v>5.6299999999999999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140</v>
      </c>
      <c r="AU100" s="252" t="s">
        <v>80</v>
      </c>
      <c r="AV100" s="14" t="s">
        <v>80</v>
      </c>
      <c r="AW100" s="14" t="s">
        <v>4</v>
      </c>
      <c r="AX100" s="14" t="s">
        <v>78</v>
      </c>
      <c r="AY100" s="252" t="s">
        <v>129</v>
      </c>
    </row>
    <row r="101" s="2" customFormat="1" ht="37.8" customHeight="1">
      <c r="A101" s="40"/>
      <c r="B101" s="41"/>
      <c r="C101" s="214" t="s">
        <v>136</v>
      </c>
      <c r="D101" s="214" t="s">
        <v>131</v>
      </c>
      <c r="E101" s="215" t="s">
        <v>235</v>
      </c>
      <c r="F101" s="216" t="s">
        <v>236</v>
      </c>
      <c r="G101" s="217" t="s">
        <v>200</v>
      </c>
      <c r="H101" s="218">
        <v>0.56299999999999994</v>
      </c>
      <c r="I101" s="219"/>
      <c r="J101" s="220">
        <f>ROUND(I101*H101,2)</f>
        <v>0</v>
      </c>
      <c r="K101" s="216" t="s">
        <v>135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136</v>
      </c>
      <c r="AT101" s="225" t="s">
        <v>131</v>
      </c>
      <c r="AU101" s="225" t="s">
        <v>80</v>
      </c>
      <c r="AY101" s="19" t="s">
        <v>129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136</v>
      </c>
      <c r="BM101" s="225" t="s">
        <v>500</v>
      </c>
    </row>
    <row r="102" s="2" customFormat="1" ht="37.8" customHeight="1">
      <c r="A102" s="40"/>
      <c r="B102" s="41"/>
      <c r="C102" s="214" t="s">
        <v>159</v>
      </c>
      <c r="D102" s="214" t="s">
        <v>131</v>
      </c>
      <c r="E102" s="215" t="s">
        <v>239</v>
      </c>
      <c r="F102" s="216" t="s">
        <v>240</v>
      </c>
      <c r="G102" s="217" t="s">
        <v>200</v>
      </c>
      <c r="H102" s="218">
        <v>0.56299999999999994</v>
      </c>
      <c r="I102" s="219"/>
      <c r="J102" s="220">
        <f>ROUND(I102*H102,2)</f>
        <v>0</v>
      </c>
      <c r="K102" s="216" t="s">
        <v>135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136</v>
      </c>
      <c r="AT102" s="225" t="s">
        <v>131</v>
      </c>
      <c r="AU102" s="225" t="s">
        <v>80</v>
      </c>
      <c r="AY102" s="19" t="s">
        <v>129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136</v>
      </c>
      <c r="BM102" s="225" t="s">
        <v>501</v>
      </c>
    </row>
    <row r="103" s="2" customFormat="1" ht="37.8" customHeight="1">
      <c r="A103" s="40"/>
      <c r="B103" s="41"/>
      <c r="C103" s="214" t="s">
        <v>163</v>
      </c>
      <c r="D103" s="214" t="s">
        <v>131</v>
      </c>
      <c r="E103" s="215" t="s">
        <v>243</v>
      </c>
      <c r="F103" s="216" t="s">
        <v>244</v>
      </c>
      <c r="G103" s="217" t="s">
        <v>245</v>
      </c>
      <c r="H103" s="218">
        <v>1.0980000000000001</v>
      </c>
      <c r="I103" s="219"/>
      <c r="J103" s="220">
        <f>ROUND(I103*H103,2)</f>
        <v>0</v>
      </c>
      <c r="K103" s="216" t="s">
        <v>135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136</v>
      </c>
      <c r="AT103" s="225" t="s">
        <v>131</v>
      </c>
      <c r="AU103" s="225" t="s">
        <v>80</v>
      </c>
      <c r="AY103" s="19" t="s">
        <v>129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136</v>
      </c>
      <c r="BM103" s="225" t="s">
        <v>502</v>
      </c>
    </row>
    <row r="104" s="14" customFormat="1">
      <c r="A104" s="14"/>
      <c r="B104" s="242"/>
      <c r="C104" s="243"/>
      <c r="D104" s="227" t="s">
        <v>140</v>
      </c>
      <c r="E104" s="244" t="s">
        <v>19</v>
      </c>
      <c r="F104" s="245" t="s">
        <v>503</v>
      </c>
      <c r="G104" s="243"/>
      <c r="H104" s="246">
        <v>1.0980000000000001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140</v>
      </c>
      <c r="AU104" s="252" t="s">
        <v>80</v>
      </c>
      <c r="AV104" s="14" t="s">
        <v>80</v>
      </c>
      <c r="AW104" s="14" t="s">
        <v>33</v>
      </c>
      <c r="AX104" s="14" t="s">
        <v>78</v>
      </c>
      <c r="AY104" s="252" t="s">
        <v>129</v>
      </c>
    </row>
    <row r="105" s="12" customFormat="1" ht="22.8" customHeight="1">
      <c r="A105" s="12"/>
      <c r="B105" s="198"/>
      <c r="C105" s="199"/>
      <c r="D105" s="200" t="s">
        <v>70</v>
      </c>
      <c r="E105" s="212" t="s">
        <v>80</v>
      </c>
      <c r="F105" s="212" t="s">
        <v>265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SUM(P106:P107)</f>
        <v>0</v>
      </c>
      <c r="Q105" s="206"/>
      <c r="R105" s="207">
        <f>SUM(R106:R107)</f>
        <v>1.518587874276</v>
      </c>
      <c r="S105" s="206"/>
      <c r="T105" s="208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78</v>
      </c>
      <c r="AT105" s="210" t="s">
        <v>70</v>
      </c>
      <c r="AU105" s="210" t="s">
        <v>78</v>
      </c>
      <c r="AY105" s="209" t="s">
        <v>129</v>
      </c>
      <c r="BK105" s="211">
        <f>SUM(BK106:BK107)</f>
        <v>0</v>
      </c>
    </row>
    <row r="106" s="2" customFormat="1" ht="24.15" customHeight="1">
      <c r="A106" s="40"/>
      <c r="B106" s="41"/>
      <c r="C106" s="214" t="s">
        <v>168</v>
      </c>
      <c r="D106" s="214" t="s">
        <v>131</v>
      </c>
      <c r="E106" s="215" t="s">
        <v>504</v>
      </c>
      <c r="F106" s="216" t="s">
        <v>505</v>
      </c>
      <c r="G106" s="217" t="s">
        <v>200</v>
      </c>
      <c r="H106" s="218">
        <v>0.61899999999999999</v>
      </c>
      <c r="I106" s="219"/>
      <c r="J106" s="220">
        <f>ROUND(I106*H106,2)</f>
        <v>0</v>
      </c>
      <c r="K106" s="216" t="s">
        <v>135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2.4532922039999998</v>
      </c>
      <c r="R106" s="223">
        <f>Q106*H106</f>
        <v>1.518587874276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136</v>
      </c>
      <c r="AT106" s="225" t="s">
        <v>131</v>
      </c>
      <c r="AU106" s="225" t="s">
        <v>80</v>
      </c>
      <c r="AY106" s="19" t="s">
        <v>129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136</v>
      </c>
      <c r="BM106" s="225" t="s">
        <v>506</v>
      </c>
    </row>
    <row r="107" s="14" customFormat="1">
      <c r="A107" s="14"/>
      <c r="B107" s="242"/>
      <c r="C107" s="243"/>
      <c r="D107" s="227" t="s">
        <v>140</v>
      </c>
      <c r="E107" s="243"/>
      <c r="F107" s="245" t="s">
        <v>507</v>
      </c>
      <c r="G107" s="243"/>
      <c r="H107" s="246">
        <v>0.61899999999999999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140</v>
      </c>
      <c r="AU107" s="252" t="s">
        <v>80</v>
      </c>
      <c r="AV107" s="14" t="s">
        <v>80</v>
      </c>
      <c r="AW107" s="14" t="s">
        <v>4</v>
      </c>
      <c r="AX107" s="14" t="s">
        <v>78</v>
      </c>
      <c r="AY107" s="252" t="s">
        <v>129</v>
      </c>
    </row>
    <row r="108" s="12" customFormat="1" ht="22.8" customHeight="1">
      <c r="A108" s="12"/>
      <c r="B108" s="198"/>
      <c r="C108" s="199"/>
      <c r="D108" s="200" t="s">
        <v>70</v>
      </c>
      <c r="E108" s="212" t="s">
        <v>181</v>
      </c>
      <c r="F108" s="212" t="s">
        <v>369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SUM(P109:P142)</f>
        <v>0</v>
      </c>
      <c r="Q108" s="206"/>
      <c r="R108" s="207">
        <f>SUM(R109:R142)</f>
        <v>0.27562250000000005</v>
      </c>
      <c r="S108" s="206"/>
      <c r="T108" s="208">
        <f>SUM(T109:T142)</f>
        <v>1.8639999999999999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78</v>
      </c>
      <c r="AT108" s="210" t="s">
        <v>70</v>
      </c>
      <c r="AU108" s="210" t="s">
        <v>78</v>
      </c>
      <c r="AY108" s="209" t="s">
        <v>129</v>
      </c>
      <c r="BK108" s="211">
        <f>SUM(BK109:BK142)</f>
        <v>0</v>
      </c>
    </row>
    <row r="109" s="2" customFormat="1" ht="24.15" customHeight="1">
      <c r="A109" s="40"/>
      <c r="B109" s="41"/>
      <c r="C109" s="214" t="s">
        <v>175</v>
      </c>
      <c r="D109" s="214" t="s">
        <v>131</v>
      </c>
      <c r="E109" s="215" t="s">
        <v>508</v>
      </c>
      <c r="F109" s="216" t="s">
        <v>509</v>
      </c>
      <c r="G109" s="217" t="s">
        <v>178</v>
      </c>
      <c r="H109" s="218">
        <v>2</v>
      </c>
      <c r="I109" s="219"/>
      <c r="J109" s="220">
        <f>ROUND(I109*H109,2)</f>
        <v>0</v>
      </c>
      <c r="K109" s="216" t="s">
        <v>135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0.00069999999999999999</v>
      </c>
      <c r="R109" s="223">
        <f>Q109*H109</f>
        <v>0.0014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136</v>
      </c>
      <c r="AT109" s="225" t="s">
        <v>131</v>
      </c>
      <c r="AU109" s="225" t="s">
        <v>80</v>
      </c>
      <c r="AY109" s="19" t="s">
        <v>129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78</v>
      </c>
      <c r="BK109" s="226">
        <f>ROUND(I109*H109,2)</f>
        <v>0</v>
      </c>
      <c r="BL109" s="19" t="s">
        <v>136</v>
      </c>
      <c r="BM109" s="225" t="s">
        <v>510</v>
      </c>
    </row>
    <row r="110" s="2" customFormat="1">
      <c r="A110" s="40"/>
      <c r="B110" s="41"/>
      <c r="C110" s="42"/>
      <c r="D110" s="227" t="s">
        <v>138</v>
      </c>
      <c r="E110" s="42"/>
      <c r="F110" s="228" t="s">
        <v>511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138</v>
      </c>
      <c r="AU110" s="19" t="s">
        <v>80</v>
      </c>
    </row>
    <row r="111" s="13" customFormat="1">
      <c r="A111" s="13"/>
      <c r="B111" s="232"/>
      <c r="C111" s="233"/>
      <c r="D111" s="227" t="s">
        <v>140</v>
      </c>
      <c r="E111" s="234" t="s">
        <v>19</v>
      </c>
      <c r="F111" s="235" t="s">
        <v>512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140</v>
      </c>
      <c r="AU111" s="241" t="s">
        <v>80</v>
      </c>
      <c r="AV111" s="13" t="s">
        <v>78</v>
      </c>
      <c r="AW111" s="13" t="s">
        <v>33</v>
      </c>
      <c r="AX111" s="13" t="s">
        <v>71</v>
      </c>
      <c r="AY111" s="241" t="s">
        <v>129</v>
      </c>
    </row>
    <row r="112" s="14" customFormat="1">
      <c r="A112" s="14"/>
      <c r="B112" s="242"/>
      <c r="C112" s="243"/>
      <c r="D112" s="227" t="s">
        <v>140</v>
      </c>
      <c r="E112" s="244" t="s">
        <v>19</v>
      </c>
      <c r="F112" s="245" t="s">
        <v>80</v>
      </c>
      <c r="G112" s="243"/>
      <c r="H112" s="246">
        <v>2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140</v>
      </c>
      <c r="AU112" s="252" t="s">
        <v>80</v>
      </c>
      <c r="AV112" s="14" t="s">
        <v>80</v>
      </c>
      <c r="AW112" s="14" t="s">
        <v>33</v>
      </c>
      <c r="AX112" s="14" t="s">
        <v>78</v>
      </c>
      <c r="AY112" s="252" t="s">
        <v>129</v>
      </c>
    </row>
    <row r="113" s="2" customFormat="1" ht="14.4" customHeight="1">
      <c r="A113" s="40"/>
      <c r="B113" s="41"/>
      <c r="C113" s="264" t="s">
        <v>181</v>
      </c>
      <c r="D113" s="264" t="s">
        <v>254</v>
      </c>
      <c r="E113" s="265" t="s">
        <v>513</v>
      </c>
      <c r="F113" s="266" t="s">
        <v>514</v>
      </c>
      <c r="G113" s="267" t="s">
        <v>178</v>
      </c>
      <c r="H113" s="268">
        <v>2</v>
      </c>
      <c r="I113" s="269"/>
      <c r="J113" s="270">
        <f>ROUND(I113*H113,2)</f>
        <v>0</v>
      </c>
      <c r="K113" s="266" t="s">
        <v>515</v>
      </c>
      <c r="L113" s="271"/>
      <c r="M113" s="272" t="s">
        <v>19</v>
      </c>
      <c r="N113" s="273" t="s">
        <v>42</v>
      </c>
      <c r="O113" s="86"/>
      <c r="P113" s="223">
        <f>O113*H113</f>
        <v>0</v>
      </c>
      <c r="Q113" s="223">
        <v>0.0040000000000000001</v>
      </c>
      <c r="R113" s="223">
        <f>Q113*H113</f>
        <v>0.0080000000000000002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175</v>
      </c>
      <c r="AT113" s="225" t="s">
        <v>254</v>
      </c>
      <c r="AU113" s="225" t="s">
        <v>80</v>
      </c>
      <c r="AY113" s="19" t="s">
        <v>129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136</v>
      </c>
      <c r="BM113" s="225" t="s">
        <v>516</v>
      </c>
    </row>
    <row r="114" s="13" customFormat="1">
      <c r="A114" s="13"/>
      <c r="B114" s="232"/>
      <c r="C114" s="233"/>
      <c r="D114" s="227" t="s">
        <v>140</v>
      </c>
      <c r="E114" s="234" t="s">
        <v>19</v>
      </c>
      <c r="F114" s="235" t="s">
        <v>512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140</v>
      </c>
      <c r="AU114" s="241" t="s">
        <v>80</v>
      </c>
      <c r="AV114" s="13" t="s">
        <v>78</v>
      </c>
      <c r="AW114" s="13" t="s">
        <v>33</v>
      </c>
      <c r="AX114" s="13" t="s">
        <v>71</v>
      </c>
      <c r="AY114" s="241" t="s">
        <v>129</v>
      </c>
    </row>
    <row r="115" s="14" customFormat="1">
      <c r="A115" s="14"/>
      <c r="B115" s="242"/>
      <c r="C115" s="243"/>
      <c r="D115" s="227" t="s">
        <v>140</v>
      </c>
      <c r="E115" s="244" t="s">
        <v>19</v>
      </c>
      <c r="F115" s="245" t="s">
        <v>80</v>
      </c>
      <c r="G115" s="243"/>
      <c r="H115" s="246">
        <v>2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140</v>
      </c>
      <c r="AU115" s="252" t="s">
        <v>80</v>
      </c>
      <c r="AV115" s="14" t="s">
        <v>80</v>
      </c>
      <c r="AW115" s="14" t="s">
        <v>33</v>
      </c>
      <c r="AX115" s="14" t="s">
        <v>78</v>
      </c>
      <c r="AY115" s="252" t="s">
        <v>129</v>
      </c>
    </row>
    <row r="116" s="2" customFormat="1" ht="24.15" customHeight="1">
      <c r="A116" s="40"/>
      <c r="B116" s="41"/>
      <c r="C116" s="214" t="s">
        <v>185</v>
      </c>
      <c r="D116" s="214" t="s">
        <v>131</v>
      </c>
      <c r="E116" s="215" t="s">
        <v>517</v>
      </c>
      <c r="F116" s="216" t="s">
        <v>518</v>
      </c>
      <c r="G116" s="217" t="s">
        <v>178</v>
      </c>
      <c r="H116" s="218">
        <v>2</v>
      </c>
      <c r="I116" s="219"/>
      <c r="J116" s="220">
        <f>ROUND(I116*H116,2)</f>
        <v>0</v>
      </c>
      <c r="K116" s="216" t="s">
        <v>135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0.11240500000000001</v>
      </c>
      <c r="R116" s="223">
        <f>Q116*H116</f>
        <v>0.22481000000000001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136</v>
      </c>
      <c r="AT116" s="225" t="s">
        <v>131</v>
      </c>
      <c r="AU116" s="225" t="s">
        <v>80</v>
      </c>
      <c r="AY116" s="19" t="s">
        <v>129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136</v>
      </c>
      <c r="BM116" s="225" t="s">
        <v>519</v>
      </c>
    </row>
    <row r="117" s="2" customFormat="1">
      <c r="A117" s="40"/>
      <c r="B117" s="41"/>
      <c r="C117" s="42"/>
      <c r="D117" s="227" t="s">
        <v>138</v>
      </c>
      <c r="E117" s="42"/>
      <c r="F117" s="228" t="s">
        <v>511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138</v>
      </c>
      <c r="AU117" s="19" t="s">
        <v>80</v>
      </c>
    </row>
    <row r="118" s="13" customFormat="1">
      <c r="A118" s="13"/>
      <c r="B118" s="232"/>
      <c r="C118" s="233"/>
      <c r="D118" s="227" t="s">
        <v>140</v>
      </c>
      <c r="E118" s="234" t="s">
        <v>19</v>
      </c>
      <c r="F118" s="235" t="s">
        <v>512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140</v>
      </c>
      <c r="AU118" s="241" t="s">
        <v>80</v>
      </c>
      <c r="AV118" s="13" t="s">
        <v>78</v>
      </c>
      <c r="AW118" s="13" t="s">
        <v>33</v>
      </c>
      <c r="AX118" s="13" t="s">
        <v>71</v>
      </c>
      <c r="AY118" s="241" t="s">
        <v>129</v>
      </c>
    </row>
    <row r="119" s="14" customFormat="1">
      <c r="A119" s="14"/>
      <c r="B119" s="242"/>
      <c r="C119" s="243"/>
      <c r="D119" s="227" t="s">
        <v>140</v>
      </c>
      <c r="E119" s="244" t="s">
        <v>19</v>
      </c>
      <c r="F119" s="245" t="s">
        <v>80</v>
      </c>
      <c r="G119" s="243"/>
      <c r="H119" s="246">
        <v>2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140</v>
      </c>
      <c r="AU119" s="252" t="s">
        <v>80</v>
      </c>
      <c r="AV119" s="14" t="s">
        <v>80</v>
      </c>
      <c r="AW119" s="14" t="s">
        <v>33</v>
      </c>
      <c r="AX119" s="14" t="s">
        <v>78</v>
      </c>
      <c r="AY119" s="252" t="s">
        <v>129</v>
      </c>
    </row>
    <row r="120" s="2" customFormat="1" ht="14.4" customHeight="1">
      <c r="A120" s="40"/>
      <c r="B120" s="41"/>
      <c r="C120" s="264" t="s">
        <v>193</v>
      </c>
      <c r="D120" s="264" t="s">
        <v>254</v>
      </c>
      <c r="E120" s="265" t="s">
        <v>520</v>
      </c>
      <c r="F120" s="266" t="s">
        <v>521</v>
      </c>
      <c r="G120" s="267" t="s">
        <v>178</v>
      </c>
      <c r="H120" s="268">
        <v>2</v>
      </c>
      <c r="I120" s="269"/>
      <c r="J120" s="270">
        <f>ROUND(I120*H120,2)</f>
        <v>0</v>
      </c>
      <c r="K120" s="266" t="s">
        <v>135</v>
      </c>
      <c r="L120" s="271"/>
      <c r="M120" s="272" t="s">
        <v>19</v>
      </c>
      <c r="N120" s="273" t="s">
        <v>42</v>
      </c>
      <c r="O120" s="86"/>
      <c r="P120" s="223">
        <f>O120*H120</f>
        <v>0</v>
      </c>
      <c r="Q120" s="223">
        <v>0.0064999999999999997</v>
      </c>
      <c r="R120" s="223">
        <f>Q120*H120</f>
        <v>0.012999999999999999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175</v>
      </c>
      <c r="AT120" s="225" t="s">
        <v>254</v>
      </c>
      <c r="AU120" s="225" t="s">
        <v>80</v>
      </c>
      <c r="AY120" s="19" t="s">
        <v>129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136</v>
      </c>
      <c r="BM120" s="225" t="s">
        <v>522</v>
      </c>
    </row>
    <row r="121" s="2" customFormat="1" ht="14.4" customHeight="1">
      <c r="A121" s="40"/>
      <c r="B121" s="41"/>
      <c r="C121" s="264" t="s">
        <v>197</v>
      </c>
      <c r="D121" s="264" t="s">
        <v>254</v>
      </c>
      <c r="E121" s="265" t="s">
        <v>523</v>
      </c>
      <c r="F121" s="266" t="s">
        <v>524</v>
      </c>
      <c r="G121" s="267" t="s">
        <v>178</v>
      </c>
      <c r="H121" s="268">
        <v>2</v>
      </c>
      <c r="I121" s="269"/>
      <c r="J121" s="270">
        <f>ROUND(I121*H121,2)</f>
        <v>0</v>
      </c>
      <c r="K121" s="266" t="s">
        <v>135</v>
      </c>
      <c r="L121" s="271"/>
      <c r="M121" s="272" t="s">
        <v>19</v>
      </c>
      <c r="N121" s="273" t="s">
        <v>42</v>
      </c>
      <c r="O121" s="86"/>
      <c r="P121" s="223">
        <f>O121*H121</f>
        <v>0</v>
      </c>
      <c r="Q121" s="223">
        <v>0.0033</v>
      </c>
      <c r="R121" s="223">
        <f>Q121*H121</f>
        <v>0.0066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175</v>
      </c>
      <c r="AT121" s="225" t="s">
        <v>254</v>
      </c>
      <c r="AU121" s="225" t="s">
        <v>80</v>
      </c>
      <c r="AY121" s="19" t="s">
        <v>129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136</v>
      </c>
      <c r="BM121" s="225" t="s">
        <v>525</v>
      </c>
    </row>
    <row r="122" s="2" customFormat="1" ht="14.4" customHeight="1">
      <c r="A122" s="40"/>
      <c r="B122" s="41"/>
      <c r="C122" s="264" t="s">
        <v>206</v>
      </c>
      <c r="D122" s="264" t="s">
        <v>254</v>
      </c>
      <c r="E122" s="265" t="s">
        <v>526</v>
      </c>
      <c r="F122" s="266" t="s">
        <v>527</v>
      </c>
      <c r="G122" s="267" t="s">
        <v>178</v>
      </c>
      <c r="H122" s="268">
        <v>2</v>
      </c>
      <c r="I122" s="269"/>
      <c r="J122" s="270">
        <f>ROUND(I122*H122,2)</f>
        <v>0</v>
      </c>
      <c r="K122" s="266" t="s">
        <v>135</v>
      </c>
      <c r="L122" s="271"/>
      <c r="M122" s="272" t="s">
        <v>19</v>
      </c>
      <c r="N122" s="273" t="s">
        <v>42</v>
      </c>
      <c r="O122" s="86"/>
      <c r="P122" s="223">
        <f>O122*H122</f>
        <v>0</v>
      </c>
      <c r="Q122" s="223">
        <v>0.00014999999999999999</v>
      </c>
      <c r="R122" s="223">
        <f>Q122*H122</f>
        <v>0.00029999999999999997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175</v>
      </c>
      <c r="AT122" s="225" t="s">
        <v>254</v>
      </c>
      <c r="AU122" s="225" t="s">
        <v>80</v>
      </c>
      <c r="AY122" s="19" t="s">
        <v>129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136</v>
      </c>
      <c r="BM122" s="225" t="s">
        <v>528</v>
      </c>
    </row>
    <row r="123" s="2" customFormat="1" ht="14.4" customHeight="1">
      <c r="A123" s="40"/>
      <c r="B123" s="41"/>
      <c r="C123" s="264" t="s">
        <v>214</v>
      </c>
      <c r="D123" s="264" t="s">
        <v>254</v>
      </c>
      <c r="E123" s="265" t="s">
        <v>529</v>
      </c>
      <c r="F123" s="266" t="s">
        <v>530</v>
      </c>
      <c r="G123" s="267" t="s">
        <v>178</v>
      </c>
      <c r="H123" s="268">
        <v>4</v>
      </c>
      <c r="I123" s="269"/>
      <c r="J123" s="270">
        <f>ROUND(I123*H123,2)</f>
        <v>0</v>
      </c>
      <c r="K123" s="266" t="s">
        <v>135</v>
      </c>
      <c r="L123" s="271"/>
      <c r="M123" s="272" t="s">
        <v>19</v>
      </c>
      <c r="N123" s="273" t="s">
        <v>42</v>
      </c>
      <c r="O123" s="86"/>
      <c r="P123" s="223">
        <f>O123*H123</f>
        <v>0</v>
      </c>
      <c r="Q123" s="223">
        <v>0.00040000000000000002</v>
      </c>
      <c r="R123" s="223">
        <f>Q123*H123</f>
        <v>0.0016000000000000001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175</v>
      </c>
      <c r="AT123" s="225" t="s">
        <v>254</v>
      </c>
      <c r="AU123" s="225" t="s">
        <v>80</v>
      </c>
      <c r="AY123" s="19" t="s">
        <v>129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136</v>
      </c>
      <c r="BM123" s="225" t="s">
        <v>531</v>
      </c>
    </row>
    <row r="124" s="14" customFormat="1">
      <c r="A124" s="14"/>
      <c r="B124" s="242"/>
      <c r="C124" s="243"/>
      <c r="D124" s="227" t="s">
        <v>140</v>
      </c>
      <c r="E124" s="244" t="s">
        <v>19</v>
      </c>
      <c r="F124" s="245" t="s">
        <v>532</v>
      </c>
      <c r="G124" s="243"/>
      <c r="H124" s="246">
        <v>4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140</v>
      </c>
      <c r="AU124" s="252" t="s">
        <v>80</v>
      </c>
      <c r="AV124" s="14" t="s">
        <v>80</v>
      </c>
      <c r="AW124" s="14" t="s">
        <v>33</v>
      </c>
      <c r="AX124" s="14" t="s">
        <v>78</v>
      </c>
      <c r="AY124" s="252" t="s">
        <v>129</v>
      </c>
    </row>
    <row r="125" s="2" customFormat="1" ht="24.15" customHeight="1">
      <c r="A125" s="40"/>
      <c r="B125" s="41"/>
      <c r="C125" s="214" t="s">
        <v>8</v>
      </c>
      <c r="D125" s="214" t="s">
        <v>131</v>
      </c>
      <c r="E125" s="215" t="s">
        <v>533</v>
      </c>
      <c r="F125" s="216" t="s">
        <v>534</v>
      </c>
      <c r="G125" s="217" t="s">
        <v>178</v>
      </c>
      <c r="H125" s="218">
        <v>7</v>
      </c>
      <c r="I125" s="219"/>
      <c r="J125" s="220">
        <f>ROUND(I125*H125,2)</f>
        <v>0</v>
      </c>
      <c r="K125" s="216" t="s">
        <v>135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0.0021875000000000002</v>
      </c>
      <c r="R125" s="223">
        <f>Q125*H125</f>
        <v>0.015312500000000002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136</v>
      </c>
      <c r="AT125" s="225" t="s">
        <v>131</v>
      </c>
      <c r="AU125" s="225" t="s">
        <v>80</v>
      </c>
      <c r="AY125" s="19" t="s">
        <v>129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78</v>
      </c>
      <c r="BK125" s="226">
        <f>ROUND(I125*H125,2)</f>
        <v>0</v>
      </c>
      <c r="BL125" s="19" t="s">
        <v>136</v>
      </c>
      <c r="BM125" s="225" t="s">
        <v>535</v>
      </c>
    </row>
    <row r="126" s="2" customFormat="1">
      <c r="A126" s="40"/>
      <c r="B126" s="41"/>
      <c r="C126" s="42"/>
      <c r="D126" s="227" t="s">
        <v>138</v>
      </c>
      <c r="E126" s="42"/>
      <c r="F126" s="228" t="s">
        <v>511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138</v>
      </c>
      <c r="AU126" s="19" t="s">
        <v>80</v>
      </c>
    </row>
    <row r="127" s="13" customFormat="1">
      <c r="A127" s="13"/>
      <c r="B127" s="232"/>
      <c r="C127" s="233"/>
      <c r="D127" s="227" t="s">
        <v>140</v>
      </c>
      <c r="E127" s="234" t="s">
        <v>19</v>
      </c>
      <c r="F127" s="235" t="s">
        <v>536</v>
      </c>
      <c r="G127" s="233"/>
      <c r="H127" s="234" t="s">
        <v>19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140</v>
      </c>
      <c r="AU127" s="241" t="s">
        <v>80</v>
      </c>
      <c r="AV127" s="13" t="s">
        <v>78</v>
      </c>
      <c r="AW127" s="13" t="s">
        <v>33</v>
      </c>
      <c r="AX127" s="13" t="s">
        <v>71</v>
      </c>
      <c r="AY127" s="241" t="s">
        <v>129</v>
      </c>
    </row>
    <row r="128" s="14" customFormat="1">
      <c r="A128" s="14"/>
      <c r="B128" s="242"/>
      <c r="C128" s="243"/>
      <c r="D128" s="227" t="s">
        <v>140</v>
      </c>
      <c r="E128" s="244" t="s">
        <v>19</v>
      </c>
      <c r="F128" s="245" t="s">
        <v>78</v>
      </c>
      <c r="G128" s="243"/>
      <c r="H128" s="246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140</v>
      </c>
      <c r="AU128" s="252" t="s">
        <v>80</v>
      </c>
      <c r="AV128" s="14" t="s">
        <v>80</v>
      </c>
      <c r="AW128" s="14" t="s">
        <v>33</v>
      </c>
      <c r="AX128" s="14" t="s">
        <v>71</v>
      </c>
      <c r="AY128" s="252" t="s">
        <v>129</v>
      </c>
    </row>
    <row r="129" s="13" customFormat="1">
      <c r="A129" s="13"/>
      <c r="B129" s="232"/>
      <c r="C129" s="233"/>
      <c r="D129" s="227" t="s">
        <v>140</v>
      </c>
      <c r="E129" s="234" t="s">
        <v>19</v>
      </c>
      <c r="F129" s="235" t="s">
        <v>537</v>
      </c>
      <c r="G129" s="233"/>
      <c r="H129" s="234" t="s">
        <v>19</v>
      </c>
      <c r="I129" s="236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140</v>
      </c>
      <c r="AU129" s="241" t="s">
        <v>80</v>
      </c>
      <c r="AV129" s="13" t="s">
        <v>78</v>
      </c>
      <c r="AW129" s="13" t="s">
        <v>33</v>
      </c>
      <c r="AX129" s="13" t="s">
        <v>71</v>
      </c>
      <c r="AY129" s="241" t="s">
        <v>129</v>
      </c>
    </row>
    <row r="130" s="14" customFormat="1">
      <c r="A130" s="14"/>
      <c r="B130" s="242"/>
      <c r="C130" s="243"/>
      <c r="D130" s="227" t="s">
        <v>140</v>
      </c>
      <c r="E130" s="244" t="s">
        <v>19</v>
      </c>
      <c r="F130" s="245" t="s">
        <v>80</v>
      </c>
      <c r="G130" s="243"/>
      <c r="H130" s="246">
        <v>2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140</v>
      </c>
      <c r="AU130" s="252" t="s">
        <v>80</v>
      </c>
      <c r="AV130" s="14" t="s">
        <v>80</v>
      </c>
      <c r="AW130" s="14" t="s">
        <v>33</v>
      </c>
      <c r="AX130" s="14" t="s">
        <v>71</v>
      </c>
      <c r="AY130" s="252" t="s">
        <v>129</v>
      </c>
    </row>
    <row r="131" s="13" customFormat="1">
      <c r="A131" s="13"/>
      <c r="B131" s="232"/>
      <c r="C131" s="233"/>
      <c r="D131" s="227" t="s">
        <v>140</v>
      </c>
      <c r="E131" s="234" t="s">
        <v>19</v>
      </c>
      <c r="F131" s="235" t="s">
        <v>538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140</v>
      </c>
      <c r="AU131" s="241" t="s">
        <v>80</v>
      </c>
      <c r="AV131" s="13" t="s">
        <v>78</v>
      </c>
      <c r="AW131" s="13" t="s">
        <v>33</v>
      </c>
      <c r="AX131" s="13" t="s">
        <v>71</v>
      </c>
      <c r="AY131" s="241" t="s">
        <v>129</v>
      </c>
    </row>
    <row r="132" s="14" customFormat="1">
      <c r="A132" s="14"/>
      <c r="B132" s="242"/>
      <c r="C132" s="243"/>
      <c r="D132" s="227" t="s">
        <v>140</v>
      </c>
      <c r="E132" s="244" t="s">
        <v>19</v>
      </c>
      <c r="F132" s="245" t="s">
        <v>80</v>
      </c>
      <c r="G132" s="243"/>
      <c r="H132" s="246">
        <v>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140</v>
      </c>
      <c r="AU132" s="252" t="s">
        <v>80</v>
      </c>
      <c r="AV132" s="14" t="s">
        <v>80</v>
      </c>
      <c r="AW132" s="14" t="s">
        <v>33</v>
      </c>
      <c r="AX132" s="14" t="s">
        <v>71</v>
      </c>
      <c r="AY132" s="252" t="s">
        <v>129</v>
      </c>
    </row>
    <row r="133" s="13" customFormat="1">
      <c r="A133" s="13"/>
      <c r="B133" s="232"/>
      <c r="C133" s="233"/>
      <c r="D133" s="227" t="s">
        <v>140</v>
      </c>
      <c r="E133" s="234" t="s">
        <v>19</v>
      </c>
      <c r="F133" s="235" t="s">
        <v>539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140</v>
      </c>
      <c r="AU133" s="241" t="s">
        <v>80</v>
      </c>
      <c r="AV133" s="13" t="s">
        <v>78</v>
      </c>
      <c r="AW133" s="13" t="s">
        <v>33</v>
      </c>
      <c r="AX133" s="13" t="s">
        <v>71</v>
      </c>
      <c r="AY133" s="241" t="s">
        <v>129</v>
      </c>
    </row>
    <row r="134" s="14" customFormat="1">
      <c r="A134" s="14"/>
      <c r="B134" s="242"/>
      <c r="C134" s="243"/>
      <c r="D134" s="227" t="s">
        <v>140</v>
      </c>
      <c r="E134" s="244" t="s">
        <v>19</v>
      </c>
      <c r="F134" s="245" t="s">
        <v>80</v>
      </c>
      <c r="G134" s="243"/>
      <c r="H134" s="246">
        <v>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140</v>
      </c>
      <c r="AU134" s="252" t="s">
        <v>80</v>
      </c>
      <c r="AV134" s="14" t="s">
        <v>80</v>
      </c>
      <c r="AW134" s="14" t="s">
        <v>33</v>
      </c>
      <c r="AX134" s="14" t="s">
        <v>71</v>
      </c>
      <c r="AY134" s="252" t="s">
        <v>129</v>
      </c>
    </row>
    <row r="135" s="15" customFormat="1">
      <c r="A135" s="15"/>
      <c r="B135" s="253"/>
      <c r="C135" s="254"/>
      <c r="D135" s="227" t="s">
        <v>140</v>
      </c>
      <c r="E135" s="255" t="s">
        <v>19</v>
      </c>
      <c r="F135" s="256" t="s">
        <v>155</v>
      </c>
      <c r="G135" s="254"/>
      <c r="H135" s="257">
        <v>7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140</v>
      </c>
      <c r="AU135" s="263" t="s">
        <v>80</v>
      </c>
      <c r="AV135" s="15" t="s">
        <v>136</v>
      </c>
      <c r="AW135" s="15" t="s">
        <v>33</v>
      </c>
      <c r="AX135" s="15" t="s">
        <v>78</v>
      </c>
      <c r="AY135" s="263" t="s">
        <v>129</v>
      </c>
    </row>
    <row r="136" s="2" customFormat="1" ht="24.15" customHeight="1">
      <c r="A136" s="40"/>
      <c r="B136" s="41"/>
      <c r="C136" s="214" t="s">
        <v>223</v>
      </c>
      <c r="D136" s="214" t="s">
        <v>131</v>
      </c>
      <c r="E136" s="215" t="s">
        <v>540</v>
      </c>
      <c r="F136" s="216" t="s">
        <v>541</v>
      </c>
      <c r="G136" s="217" t="s">
        <v>171</v>
      </c>
      <c r="H136" s="218">
        <v>115</v>
      </c>
      <c r="I136" s="219"/>
      <c r="J136" s="220">
        <f>ROUND(I136*H136,2)</f>
        <v>0</v>
      </c>
      <c r="K136" s="216" t="s">
        <v>135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4.0000000000000003E-05</v>
      </c>
      <c r="R136" s="223">
        <f>Q136*H136</f>
        <v>0.0046000000000000008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136</v>
      </c>
      <c r="AT136" s="225" t="s">
        <v>131</v>
      </c>
      <c r="AU136" s="225" t="s">
        <v>80</v>
      </c>
      <c r="AY136" s="19" t="s">
        <v>129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136</v>
      </c>
      <c r="BM136" s="225" t="s">
        <v>542</v>
      </c>
    </row>
    <row r="137" s="13" customFormat="1">
      <c r="A137" s="13"/>
      <c r="B137" s="232"/>
      <c r="C137" s="233"/>
      <c r="D137" s="227" t="s">
        <v>140</v>
      </c>
      <c r="E137" s="234" t="s">
        <v>19</v>
      </c>
      <c r="F137" s="235" t="s">
        <v>543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140</v>
      </c>
      <c r="AU137" s="241" t="s">
        <v>80</v>
      </c>
      <c r="AV137" s="13" t="s">
        <v>78</v>
      </c>
      <c r="AW137" s="13" t="s">
        <v>33</v>
      </c>
      <c r="AX137" s="13" t="s">
        <v>71</v>
      </c>
      <c r="AY137" s="241" t="s">
        <v>129</v>
      </c>
    </row>
    <row r="138" s="14" customFormat="1">
      <c r="A138" s="14"/>
      <c r="B138" s="242"/>
      <c r="C138" s="243"/>
      <c r="D138" s="227" t="s">
        <v>140</v>
      </c>
      <c r="E138" s="244" t="s">
        <v>19</v>
      </c>
      <c r="F138" s="245" t="s">
        <v>544</v>
      </c>
      <c r="G138" s="243"/>
      <c r="H138" s="246">
        <v>115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140</v>
      </c>
      <c r="AU138" s="252" t="s">
        <v>80</v>
      </c>
      <c r="AV138" s="14" t="s">
        <v>80</v>
      </c>
      <c r="AW138" s="14" t="s">
        <v>33</v>
      </c>
      <c r="AX138" s="14" t="s">
        <v>78</v>
      </c>
      <c r="AY138" s="252" t="s">
        <v>129</v>
      </c>
    </row>
    <row r="139" s="2" customFormat="1" ht="14.4" customHeight="1">
      <c r="A139" s="40"/>
      <c r="B139" s="41"/>
      <c r="C139" s="214" t="s">
        <v>228</v>
      </c>
      <c r="D139" s="214" t="s">
        <v>131</v>
      </c>
      <c r="E139" s="215" t="s">
        <v>545</v>
      </c>
      <c r="F139" s="216" t="s">
        <v>546</v>
      </c>
      <c r="G139" s="217" t="s">
        <v>200</v>
      </c>
      <c r="H139" s="218">
        <v>0.56299999999999994</v>
      </c>
      <c r="I139" s="219"/>
      <c r="J139" s="220">
        <f>ROUND(I139*H139,2)</f>
        <v>0</v>
      </c>
      <c r="K139" s="216" t="s">
        <v>135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2</v>
      </c>
      <c r="T139" s="224">
        <f>S139*H139</f>
        <v>1.1259999999999999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136</v>
      </c>
      <c r="AT139" s="225" t="s">
        <v>131</v>
      </c>
      <c r="AU139" s="225" t="s">
        <v>80</v>
      </c>
      <c r="AY139" s="19" t="s">
        <v>129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136</v>
      </c>
      <c r="BM139" s="225" t="s">
        <v>547</v>
      </c>
    </row>
    <row r="140" s="14" customFormat="1">
      <c r="A140" s="14"/>
      <c r="B140" s="242"/>
      <c r="C140" s="243"/>
      <c r="D140" s="227" t="s">
        <v>140</v>
      </c>
      <c r="E140" s="244" t="s">
        <v>19</v>
      </c>
      <c r="F140" s="245" t="s">
        <v>548</v>
      </c>
      <c r="G140" s="243"/>
      <c r="H140" s="246">
        <v>0.56299999999999994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140</v>
      </c>
      <c r="AU140" s="252" t="s">
        <v>80</v>
      </c>
      <c r="AV140" s="14" t="s">
        <v>80</v>
      </c>
      <c r="AW140" s="14" t="s">
        <v>33</v>
      </c>
      <c r="AX140" s="14" t="s">
        <v>78</v>
      </c>
      <c r="AY140" s="252" t="s">
        <v>129</v>
      </c>
    </row>
    <row r="141" s="2" customFormat="1" ht="49.05" customHeight="1">
      <c r="A141" s="40"/>
      <c r="B141" s="41"/>
      <c r="C141" s="214" t="s">
        <v>234</v>
      </c>
      <c r="D141" s="214" t="s">
        <v>131</v>
      </c>
      <c r="E141" s="215" t="s">
        <v>549</v>
      </c>
      <c r="F141" s="216" t="s">
        <v>550</v>
      </c>
      <c r="G141" s="217" t="s">
        <v>178</v>
      </c>
      <c r="H141" s="218">
        <v>9</v>
      </c>
      <c r="I141" s="219"/>
      <c r="J141" s="220">
        <f>ROUND(I141*H141,2)</f>
        <v>0</v>
      </c>
      <c r="K141" s="216" t="s">
        <v>135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0.082000000000000003</v>
      </c>
      <c r="T141" s="224">
        <f>S141*H141</f>
        <v>0.73799999999999999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136</v>
      </c>
      <c r="AT141" s="225" t="s">
        <v>131</v>
      </c>
      <c r="AU141" s="225" t="s">
        <v>80</v>
      </c>
      <c r="AY141" s="19" t="s">
        <v>129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78</v>
      </c>
      <c r="BK141" s="226">
        <f>ROUND(I141*H141,2)</f>
        <v>0</v>
      </c>
      <c r="BL141" s="19" t="s">
        <v>136</v>
      </c>
      <c r="BM141" s="225" t="s">
        <v>551</v>
      </c>
    </row>
    <row r="142" s="2" customFormat="1">
      <c r="A142" s="40"/>
      <c r="B142" s="41"/>
      <c r="C142" s="42"/>
      <c r="D142" s="227" t="s">
        <v>138</v>
      </c>
      <c r="E142" s="42"/>
      <c r="F142" s="228" t="s">
        <v>511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80</v>
      </c>
    </row>
    <row r="143" s="12" customFormat="1" ht="22.8" customHeight="1">
      <c r="A143" s="12"/>
      <c r="B143" s="198"/>
      <c r="C143" s="199"/>
      <c r="D143" s="200" t="s">
        <v>70</v>
      </c>
      <c r="E143" s="212" t="s">
        <v>412</v>
      </c>
      <c r="F143" s="212" t="s">
        <v>413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SUM(P144:P149)</f>
        <v>0</v>
      </c>
      <c r="Q143" s="206"/>
      <c r="R143" s="207">
        <f>SUM(R144:R149)</f>
        <v>0</v>
      </c>
      <c r="S143" s="206"/>
      <c r="T143" s="208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78</v>
      </c>
      <c r="AT143" s="210" t="s">
        <v>70</v>
      </c>
      <c r="AU143" s="210" t="s">
        <v>78</v>
      </c>
      <c r="AY143" s="209" t="s">
        <v>129</v>
      </c>
      <c r="BK143" s="211">
        <f>SUM(BK144:BK149)</f>
        <v>0</v>
      </c>
    </row>
    <row r="144" s="2" customFormat="1" ht="24.15" customHeight="1">
      <c r="A144" s="40"/>
      <c r="B144" s="41"/>
      <c r="C144" s="214" t="s">
        <v>238</v>
      </c>
      <c r="D144" s="214" t="s">
        <v>131</v>
      </c>
      <c r="E144" s="215" t="s">
        <v>415</v>
      </c>
      <c r="F144" s="216" t="s">
        <v>416</v>
      </c>
      <c r="G144" s="217" t="s">
        <v>245</v>
      </c>
      <c r="H144" s="218">
        <v>1.8640000000000001</v>
      </c>
      <c r="I144" s="219"/>
      <c r="J144" s="220">
        <f>ROUND(I144*H144,2)</f>
        <v>0</v>
      </c>
      <c r="K144" s="216" t="s">
        <v>135</v>
      </c>
      <c r="L144" s="46"/>
      <c r="M144" s="221" t="s">
        <v>19</v>
      </c>
      <c r="N144" s="222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136</v>
      </c>
      <c r="AT144" s="225" t="s">
        <v>131</v>
      </c>
      <c r="AU144" s="225" t="s">
        <v>80</v>
      </c>
      <c r="AY144" s="19" t="s">
        <v>129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78</v>
      </c>
      <c r="BK144" s="226">
        <f>ROUND(I144*H144,2)</f>
        <v>0</v>
      </c>
      <c r="BL144" s="19" t="s">
        <v>136</v>
      </c>
      <c r="BM144" s="225" t="s">
        <v>552</v>
      </c>
    </row>
    <row r="145" s="2" customFormat="1" ht="24.15" customHeight="1">
      <c r="A145" s="40"/>
      <c r="B145" s="41"/>
      <c r="C145" s="214" t="s">
        <v>242</v>
      </c>
      <c r="D145" s="214" t="s">
        <v>131</v>
      </c>
      <c r="E145" s="215" t="s">
        <v>419</v>
      </c>
      <c r="F145" s="216" t="s">
        <v>420</v>
      </c>
      <c r="G145" s="217" t="s">
        <v>245</v>
      </c>
      <c r="H145" s="218">
        <v>1.8640000000000001</v>
      </c>
      <c r="I145" s="219"/>
      <c r="J145" s="220">
        <f>ROUND(I145*H145,2)</f>
        <v>0</v>
      </c>
      <c r="K145" s="216" t="s">
        <v>135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136</v>
      </c>
      <c r="AT145" s="225" t="s">
        <v>131</v>
      </c>
      <c r="AU145" s="225" t="s">
        <v>80</v>
      </c>
      <c r="AY145" s="19" t="s">
        <v>129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78</v>
      </c>
      <c r="BK145" s="226">
        <f>ROUND(I145*H145,2)</f>
        <v>0</v>
      </c>
      <c r="BL145" s="19" t="s">
        <v>136</v>
      </c>
      <c r="BM145" s="225" t="s">
        <v>553</v>
      </c>
    </row>
    <row r="146" s="2" customFormat="1" ht="37.8" customHeight="1">
      <c r="A146" s="40"/>
      <c r="B146" s="41"/>
      <c r="C146" s="214" t="s">
        <v>7</v>
      </c>
      <c r="D146" s="214" t="s">
        <v>131</v>
      </c>
      <c r="E146" s="215" t="s">
        <v>423</v>
      </c>
      <c r="F146" s="216" t="s">
        <v>424</v>
      </c>
      <c r="G146" s="217" t="s">
        <v>245</v>
      </c>
      <c r="H146" s="218">
        <v>35.415999999999997</v>
      </c>
      <c r="I146" s="219"/>
      <c r="J146" s="220">
        <f>ROUND(I146*H146,2)</f>
        <v>0</v>
      </c>
      <c r="K146" s="216" t="s">
        <v>135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136</v>
      </c>
      <c r="AT146" s="225" t="s">
        <v>131</v>
      </c>
      <c r="AU146" s="225" t="s">
        <v>80</v>
      </c>
      <c r="AY146" s="19" t="s">
        <v>129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78</v>
      </c>
      <c r="BK146" s="226">
        <f>ROUND(I146*H146,2)</f>
        <v>0</v>
      </c>
      <c r="BL146" s="19" t="s">
        <v>136</v>
      </c>
      <c r="BM146" s="225" t="s">
        <v>554</v>
      </c>
    </row>
    <row r="147" s="2" customFormat="1">
      <c r="A147" s="40"/>
      <c r="B147" s="41"/>
      <c r="C147" s="42"/>
      <c r="D147" s="227" t="s">
        <v>138</v>
      </c>
      <c r="E147" s="42"/>
      <c r="F147" s="228" t="s">
        <v>426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138</v>
      </c>
      <c r="AU147" s="19" t="s">
        <v>80</v>
      </c>
    </row>
    <row r="148" s="14" customFormat="1">
      <c r="A148" s="14"/>
      <c r="B148" s="242"/>
      <c r="C148" s="243"/>
      <c r="D148" s="227" t="s">
        <v>140</v>
      </c>
      <c r="E148" s="243"/>
      <c r="F148" s="245" t="s">
        <v>555</v>
      </c>
      <c r="G148" s="243"/>
      <c r="H148" s="246">
        <v>35.415999999999997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140</v>
      </c>
      <c r="AU148" s="252" t="s">
        <v>80</v>
      </c>
      <c r="AV148" s="14" t="s">
        <v>80</v>
      </c>
      <c r="AW148" s="14" t="s">
        <v>4</v>
      </c>
      <c r="AX148" s="14" t="s">
        <v>78</v>
      </c>
      <c r="AY148" s="252" t="s">
        <v>129</v>
      </c>
    </row>
    <row r="149" s="2" customFormat="1" ht="49.05" customHeight="1">
      <c r="A149" s="40"/>
      <c r="B149" s="41"/>
      <c r="C149" s="214" t="s">
        <v>253</v>
      </c>
      <c r="D149" s="214" t="s">
        <v>131</v>
      </c>
      <c r="E149" s="215" t="s">
        <v>433</v>
      </c>
      <c r="F149" s="216" t="s">
        <v>434</v>
      </c>
      <c r="G149" s="217" t="s">
        <v>245</v>
      </c>
      <c r="H149" s="218">
        <v>1.8640000000000001</v>
      </c>
      <c r="I149" s="219"/>
      <c r="J149" s="220">
        <f>ROUND(I149*H149,2)</f>
        <v>0</v>
      </c>
      <c r="K149" s="216" t="s">
        <v>135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136</v>
      </c>
      <c r="AT149" s="225" t="s">
        <v>131</v>
      </c>
      <c r="AU149" s="225" t="s">
        <v>80</v>
      </c>
      <c r="AY149" s="19" t="s">
        <v>129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78</v>
      </c>
      <c r="BK149" s="226">
        <f>ROUND(I149*H149,2)</f>
        <v>0</v>
      </c>
      <c r="BL149" s="19" t="s">
        <v>136</v>
      </c>
      <c r="BM149" s="225" t="s">
        <v>556</v>
      </c>
    </row>
    <row r="150" s="12" customFormat="1" ht="22.8" customHeight="1">
      <c r="A150" s="12"/>
      <c r="B150" s="198"/>
      <c r="C150" s="199"/>
      <c r="D150" s="200" t="s">
        <v>70</v>
      </c>
      <c r="E150" s="212" t="s">
        <v>443</v>
      </c>
      <c r="F150" s="212" t="s">
        <v>444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SUM(P151:P152)</f>
        <v>0</v>
      </c>
      <c r="Q150" s="206"/>
      <c r="R150" s="207">
        <f>SUM(R151:R152)</f>
        <v>0</v>
      </c>
      <c r="S150" s="206"/>
      <c r="T150" s="208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78</v>
      </c>
      <c r="AT150" s="210" t="s">
        <v>70</v>
      </c>
      <c r="AU150" s="210" t="s">
        <v>78</v>
      </c>
      <c r="AY150" s="209" t="s">
        <v>129</v>
      </c>
      <c r="BK150" s="211">
        <f>SUM(BK151:BK152)</f>
        <v>0</v>
      </c>
    </row>
    <row r="151" s="2" customFormat="1" ht="37.8" customHeight="1">
      <c r="A151" s="40"/>
      <c r="B151" s="41"/>
      <c r="C151" s="214" t="s">
        <v>259</v>
      </c>
      <c r="D151" s="214" t="s">
        <v>131</v>
      </c>
      <c r="E151" s="215" t="s">
        <v>446</v>
      </c>
      <c r="F151" s="216" t="s">
        <v>447</v>
      </c>
      <c r="G151" s="217" t="s">
        <v>245</v>
      </c>
      <c r="H151" s="218">
        <v>1.794</v>
      </c>
      <c r="I151" s="219"/>
      <c r="J151" s="220">
        <f>ROUND(I151*H151,2)</f>
        <v>0</v>
      </c>
      <c r="K151" s="216" t="s">
        <v>135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136</v>
      </c>
      <c r="AT151" s="225" t="s">
        <v>131</v>
      </c>
      <c r="AU151" s="225" t="s">
        <v>80</v>
      </c>
      <c r="AY151" s="19" t="s">
        <v>129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78</v>
      </c>
      <c r="BK151" s="226">
        <f>ROUND(I151*H151,2)</f>
        <v>0</v>
      </c>
      <c r="BL151" s="19" t="s">
        <v>136</v>
      </c>
      <c r="BM151" s="225" t="s">
        <v>557</v>
      </c>
    </row>
    <row r="152" s="2" customFormat="1" ht="37.8" customHeight="1">
      <c r="A152" s="40"/>
      <c r="B152" s="41"/>
      <c r="C152" s="214" t="s">
        <v>266</v>
      </c>
      <c r="D152" s="214" t="s">
        <v>131</v>
      </c>
      <c r="E152" s="215" t="s">
        <v>450</v>
      </c>
      <c r="F152" s="216" t="s">
        <v>451</v>
      </c>
      <c r="G152" s="217" t="s">
        <v>245</v>
      </c>
      <c r="H152" s="218">
        <v>1.794</v>
      </c>
      <c r="I152" s="219"/>
      <c r="J152" s="220">
        <f>ROUND(I152*H152,2)</f>
        <v>0</v>
      </c>
      <c r="K152" s="216" t="s">
        <v>135</v>
      </c>
      <c r="L152" s="46"/>
      <c r="M152" s="277" t="s">
        <v>19</v>
      </c>
      <c r="N152" s="278" t="s">
        <v>42</v>
      </c>
      <c r="O152" s="279"/>
      <c r="P152" s="280">
        <f>O152*H152</f>
        <v>0</v>
      </c>
      <c r="Q152" s="280">
        <v>0</v>
      </c>
      <c r="R152" s="280">
        <f>Q152*H152</f>
        <v>0</v>
      </c>
      <c r="S152" s="280">
        <v>0</v>
      </c>
      <c r="T152" s="281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136</v>
      </c>
      <c r="AT152" s="225" t="s">
        <v>131</v>
      </c>
      <c r="AU152" s="225" t="s">
        <v>80</v>
      </c>
      <c r="AY152" s="19" t="s">
        <v>129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78</v>
      </c>
      <c r="BK152" s="226">
        <f>ROUND(I152*H152,2)</f>
        <v>0</v>
      </c>
      <c r="BL152" s="19" t="s">
        <v>136</v>
      </c>
      <c r="BM152" s="225" t="s">
        <v>558</v>
      </c>
    </row>
    <row r="153" s="2" customFormat="1" ht="6.96" customHeight="1">
      <c r="A153" s="40"/>
      <c r="B153" s="61"/>
      <c r="C153" s="62"/>
      <c r="D153" s="62"/>
      <c r="E153" s="62"/>
      <c r="F153" s="62"/>
      <c r="G153" s="62"/>
      <c r="H153" s="62"/>
      <c r="I153" s="62"/>
      <c r="J153" s="62"/>
      <c r="K153" s="62"/>
      <c r="L153" s="46"/>
      <c r="M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</sheetData>
  <sheetProtection sheet="1" autoFilter="0" formatColumns="0" formatRows="0" objects="1" scenarios="1" spinCount="100000" saltValue="TxlLC3UPMEL1qSuQnfNztNcMEiw+wMo9gJFDr6kHe8xzR5/6AqbqCRFu9qsII8ExUYEB947N3T1ywWNM2vnfIg==" hashValue="A1FtHDzMpglWoVc8qNQ2PX4BRYo7g7tTxOuwG/YfjBM8XtHRqKdCsAfhcVRCKlaMlacd95qvJKKcO7QlVs8aFg==" algorithmName="SHA-512" password="CC35"/>
  <autoFilter ref="C90:K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povrchu ulice Štefánikova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559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7. 7. 2021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ROUND((SUM(BE86:BE300)),  2)</f>
        <v>0</v>
      </c>
      <c r="G33" s="40"/>
      <c r="H33" s="40"/>
      <c r="I33" s="159">
        <v>0.20999999999999999</v>
      </c>
      <c r="J33" s="158">
        <f>ROUND(((SUM(BE86:BE300))*I33),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ROUND((SUM(BF86:BF300)),  2)</f>
        <v>0</v>
      </c>
      <c r="G34" s="40"/>
      <c r="H34" s="40"/>
      <c r="I34" s="159">
        <v>0.14999999999999999</v>
      </c>
      <c r="J34" s="158">
        <f>ROUND(((SUM(BF86:BF300))*I34),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ROUND((SUM(BG86:BG300)),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ROUND((SUM(BH86:BH300)),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ROUND((SUM(BI86:BI300)),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povrchu ulice Štefánikova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301 - Oprava kanalizačních šachet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ulice Štefánikova, Český Těšín</v>
      </c>
      <c r="G52" s="42"/>
      <c r="H52" s="42"/>
      <c r="I52" s="34" t="s">
        <v>23</v>
      </c>
      <c r="J52" s="74" t="str">
        <f>IF(J12="","",J12)</f>
        <v>7. 7. 2021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Český Těšín</v>
      </c>
      <c r="G54" s="42"/>
      <c r="H54" s="42"/>
      <c r="I54" s="34" t="s">
        <v>31</v>
      </c>
      <c r="J54" s="38" t="str">
        <f>E21</f>
        <v>BENEPRO, a.s.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BENEPRO, a.s.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103</v>
      </c>
      <c r="D57" s="173"/>
      <c r="E57" s="173"/>
      <c r="F57" s="173"/>
      <c r="G57" s="173"/>
      <c r="H57" s="173"/>
      <c r="I57" s="173"/>
      <c r="J57" s="174" t="s">
        <v>104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76"/>
      <c r="C60" s="177"/>
      <c r="D60" s="178" t="s">
        <v>106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107</v>
      </c>
      <c r="E61" s="184"/>
      <c r="F61" s="184"/>
      <c r="G61" s="184"/>
      <c r="H61" s="184"/>
      <c r="I61" s="184"/>
      <c r="J61" s="185">
        <f>J88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560</v>
      </c>
      <c r="E62" s="184"/>
      <c r="F62" s="184"/>
      <c r="G62" s="184"/>
      <c r="H62" s="184"/>
      <c r="I62" s="184"/>
      <c r="J62" s="185">
        <f>J165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561</v>
      </c>
      <c r="E63" s="184"/>
      <c r="F63" s="184"/>
      <c r="G63" s="184"/>
      <c r="H63" s="184"/>
      <c r="I63" s="184"/>
      <c r="J63" s="185">
        <f>J175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562</v>
      </c>
      <c r="E64" s="184"/>
      <c r="F64" s="184"/>
      <c r="G64" s="184"/>
      <c r="H64" s="184"/>
      <c r="I64" s="184"/>
      <c r="J64" s="185">
        <f>J199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111</v>
      </c>
      <c r="E65" s="184"/>
      <c r="F65" s="184"/>
      <c r="G65" s="184"/>
      <c r="H65" s="184"/>
      <c r="I65" s="184"/>
      <c r="J65" s="185">
        <f>J291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112</v>
      </c>
      <c r="E66" s="184"/>
      <c r="F66" s="184"/>
      <c r="G66" s="184"/>
      <c r="H66" s="184"/>
      <c r="I66" s="184"/>
      <c r="J66" s="185">
        <f>J298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Rekonstrukce povrchu ulice Štefánikova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301 - Oprava kanalizačních šachet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ulice Štefánikova, Český Těšín</v>
      </c>
      <c r="G80" s="42"/>
      <c r="H80" s="42"/>
      <c r="I80" s="34" t="s">
        <v>23</v>
      </c>
      <c r="J80" s="74" t="str">
        <f>IF(J12="","",J12)</f>
        <v>7. 7. 2021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Český Těšín</v>
      </c>
      <c r="G82" s="42"/>
      <c r="H82" s="42"/>
      <c r="I82" s="34" t="s">
        <v>31</v>
      </c>
      <c r="J82" s="38" t="str">
        <f>E21</f>
        <v>BENEPRO, a.s.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BENEPRO, a.s.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115</v>
      </c>
      <c r="D85" s="190" t="s">
        <v>56</v>
      </c>
      <c r="E85" s="190" t="s">
        <v>52</v>
      </c>
      <c r="F85" s="190" t="s">
        <v>53</v>
      </c>
      <c r="G85" s="190" t="s">
        <v>116</v>
      </c>
      <c r="H85" s="190" t="s">
        <v>117</v>
      </c>
      <c r="I85" s="190" t="s">
        <v>118</v>
      </c>
      <c r="J85" s="190" t="s">
        <v>104</v>
      </c>
      <c r="K85" s="191" t="s">
        <v>119</v>
      </c>
      <c r="L85" s="192"/>
      <c r="M85" s="94" t="s">
        <v>19</v>
      </c>
      <c r="N85" s="95" t="s">
        <v>41</v>
      </c>
      <c r="O85" s="95" t="s">
        <v>120</v>
      </c>
      <c r="P85" s="95" t="s">
        <v>121</v>
      </c>
      <c r="Q85" s="95" t="s">
        <v>122</v>
      </c>
      <c r="R85" s="95" t="s">
        <v>123</v>
      </c>
      <c r="S85" s="95" t="s">
        <v>124</v>
      </c>
      <c r="T85" s="96" t="s">
        <v>125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126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15.709643997599999</v>
      </c>
      <c r="S86" s="98"/>
      <c r="T86" s="196">
        <f>T87</f>
        <v>10.635730000000001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105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70</v>
      </c>
      <c r="E87" s="201" t="s">
        <v>127</v>
      </c>
      <c r="F87" s="201" t="s">
        <v>128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P88+P165+P175+P199+P291+P298</f>
        <v>0</v>
      </c>
      <c r="Q87" s="206"/>
      <c r="R87" s="207">
        <f>R88+R165+R175+R199+R291+R298</f>
        <v>15.709643997599999</v>
      </c>
      <c r="S87" s="206"/>
      <c r="T87" s="208">
        <f>T88+T165+T175+T199+T291+T298</f>
        <v>10.635730000000001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78</v>
      </c>
      <c r="AT87" s="210" t="s">
        <v>70</v>
      </c>
      <c r="AU87" s="210" t="s">
        <v>71</v>
      </c>
      <c r="AY87" s="209" t="s">
        <v>129</v>
      </c>
      <c r="BK87" s="211">
        <f>BK88+BK165+BK175+BK199+BK291+BK298</f>
        <v>0</v>
      </c>
    </row>
    <row r="88" s="12" customFormat="1" ht="22.8" customHeight="1">
      <c r="A88" s="12"/>
      <c r="B88" s="198"/>
      <c r="C88" s="199"/>
      <c r="D88" s="200" t="s">
        <v>70</v>
      </c>
      <c r="E88" s="212" t="s">
        <v>78</v>
      </c>
      <c r="F88" s="212" t="s">
        <v>130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SUM(P89:P164)</f>
        <v>0</v>
      </c>
      <c r="Q88" s="206"/>
      <c r="R88" s="207">
        <f>SUM(R89:R164)</f>
        <v>0.58150360000000001</v>
      </c>
      <c r="S88" s="206"/>
      <c r="T88" s="208">
        <f>SUM(T89:T164)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78</v>
      </c>
      <c r="AT88" s="210" t="s">
        <v>70</v>
      </c>
      <c r="AU88" s="210" t="s">
        <v>78</v>
      </c>
      <c r="AY88" s="209" t="s">
        <v>129</v>
      </c>
      <c r="BK88" s="211">
        <f>SUM(BK89:BK164)</f>
        <v>0</v>
      </c>
    </row>
    <row r="89" s="2" customFormat="1" ht="90" customHeight="1">
      <c r="A89" s="40"/>
      <c r="B89" s="41"/>
      <c r="C89" s="214" t="s">
        <v>78</v>
      </c>
      <c r="D89" s="214" t="s">
        <v>131</v>
      </c>
      <c r="E89" s="215" t="s">
        <v>563</v>
      </c>
      <c r="F89" s="216" t="s">
        <v>564</v>
      </c>
      <c r="G89" s="217" t="s">
        <v>171</v>
      </c>
      <c r="H89" s="218">
        <v>10</v>
      </c>
      <c r="I89" s="219"/>
      <c r="J89" s="220">
        <f>ROUND(I89*H89,2)</f>
        <v>0</v>
      </c>
      <c r="K89" s="216" t="s">
        <v>135</v>
      </c>
      <c r="L89" s="46"/>
      <c r="M89" s="221" t="s">
        <v>19</v>
      </c>
      <c r="N89" s="222" t="s">
        <v>42</v>
      </c>
      <c r="O89" s="86"/>
      <c r="P89" s="223">
        <f>O89*H89</f>
        <v>0</v>
      </c>
      <c r="Q89" s="223">
        <v>0.0086767000000000007</v>
      </c>
      <c r="R89" s="223">
        <f>Q89*H89</f>
        <v>0.086767000000000011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136</v>
      </c>
      <c r="AT89" s="225" t="s">
        <v>131</v>
      </c>
      <c r="AU89" s="225" t="s">
        <v>80</v>
      </c>
      <c r="AY89" s="19" t="s">
        <v>129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78</v>
      </c>
      <c r="BK89" s="226">
        <f>ROUND(I89*H89,2)</f>
        <v>0</v>
      </c>
      <c r="BL89" s="19" t="s">
        <v>136</v>
      </c>
      <c r="BM89" s="225" t="s">
        <v>565</v>
      </c>
    </row>
    <row r="90" s="2" customFormat="1">
      <c r="A90" s="40"/>
      <c r="B90" s="41"/>
      <c r="C90" s="42"/>
      <c r="D90" s="227" t="s">
        <v>138</v>
      </c>
      <c r="E90" s="42"/>
      <c r="F90" s="228" t="s">
        <v>566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138</v>
      </c>
      <c r="AU90" s="19" t="s">
        <v>80</v>
      </c>
    </row>
    <row r="91" s="2" customFormat="1" ht="90" customHeight="1">
      <c r="A91" s="40"/>
      <c r="B91" s="41"/>
      <c r="C91" s="214" t="s">
        <v>80</v>
      </c>
      <c r="D91" s="214" t="s">
        <v>131</v>
      </c>
      <c r="E91" s="215" t="s">
        <v>567</v>
      </c>
      <c r="F91" s="216" t="s">
        <v>568</v>
      </c>
      <c r="G91" s="217" t="s">
        <v>171</v>
      </c>
      <c r="H91" s="218">
        <v>10</v>
      </c>
      <c r="I91" s="219"/>
      <c r="J91" s="220">
        <f>ROUND(I91*H91,2)</f>
        <v>0</v>
      </c>
      <c r="K91" s="216" t="s">
        <v>135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0.036904300000000001</v>
      </c>
      <c r="R91" s="223">
        <f>Q91*H91</f>
        <v>0.36904300000000001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136</v>
      </c>
      <c r="AT91" s="225" t="s">
        <v>131</v>
      </c>
      <c r="AU91" s="225" t="s">
        <v>80</v>
      </c>
      <c r="AY91" s="19" t="s">
        <v>129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78</v>
      </c>
      <c r="BK91" s="226">
        <f>ROUND(I91*H91,2)</f>
        <v>0</v>
      </c>
      <c r="BL91" s="19" t="s">
        <v>136</v>
      </c>
      <c r="BM91" s="225" t="s">
        <v>569</v>
      </c>
    </row>
    <row r="92" s="2" customFormat="1" ht="49.05" customHeight="1">
      <c r="A92" s="40"/>
      <c r="B92" s="41"/>
      <c r="C92" s="214" t="s">
        <v>150</v>
      </c>
      <c r="D92" s="214" t="s">
        <v>131</v>
      </c>
      <c r="E92" s="215" t="s">
        <v>570</v>
      </c>
      <c r="F92" s="216" t="s">
        <v>571</v>
      </c>
      <c r="G92" s="217" t="s">
        <v>200</v>
      </c>
      <c r="H92" s="218">
        <v>65.656999999999996</v>
      </c>
      <c r="I92" s="219"/>
      <c r="J92" s="220">
        <f>ROUND(I92*H92,2)</f>
        <v>0</v>
      </c>
      <c r="K92" s="216" t="s">
        <v>135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136</v>
      </c>
      <c r="AT92" s="225" t="s">
        <v>131</v>
      </c>
      <c r="AU92" s="225" t="s">
        <v>80</v>
      </c>
      <c r="AY92" s="19" t="s">
        <v>129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136</v>
      </c>
      <c r="BM92" s="225" t="s">
        <v>572</v>
      </c>
    </row>
    <row r="93" s="2" customFormat="1">
      <c r="A93" s="40"/>
      <c r="B93" s="41"/>
      <c r="C93" s="42"/>
      <c r="D93" s="227" t="s">
        <v>138</v>
      </c>
      <c r="E93" s="42"/>
      <c r="F93" s="228" t="s">
        <v>566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138</v>
      </c>
      <c r="AU93" s="19" t="s">
        <v>80</v>
      </c>
    </row>
    <row r="94" s="13" customFormat="1">
      <c r="A94" s="13"/>
      <c r="B94" s="232"/>
      <c r="C94" s="233"/>
      <c r="D94" s="227" t="s">
        <v>140</v>
      </c>
      <c r="E94" s="234" t="s">
        <v>19</v>
      </c>
      <c r="F94" s="235" t="s">
        <v>573</v>
      </c>
      <c r="G94" s="233"/>
      <c r="H94" s="234" t="s">
        <v>19</v>
      </c>
      <c r="I94" s="236"/>
      <c r="J94" s="233"/>
      <c r="K94" s="233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140</v>
      </c>
      <c r="AU94" s="241" t="s">
        <v>80</v>
      </c>
      <c r="AV94" s="13" t="s">
        <v>78</v>
      </c>
      <c r="AW94" s="13" t="s">
        <v>33</v>
      </c>
      <c r="AX94" s="13" t="s">
        <v>71</v>
      </c>
      <c r="AY94" s="241" t="s">
        <v>129</v>
      </c>
    </row>
    <row r="95" s="14" customFormat="1">
      <c r="A95" s="14"/>
      <c r="B95" s="242"/>
      <c r="C95" s="243"/>
      <c r="D95" s="227" t="s">
        <v>140</v>
      </c>
      <c r="E95" s="244" t="s">
        <v>19</v>
      </c>
      <c r="F95" s="245" t="s">
        <v>574</v>
      </c>
      <c r="G95" s="243"/>
      <c r="H95" s="246">
        <v>4.8380000000000001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140</v>
      </c>
      <c r="AU95" s="252" t="s">
        <v>80</v>
      </c>
      <c r="AV95" s="14" t="s">
        <v>80</v>
      </c>
      <c r="AW95" s="14" t="s">
        <v>33</v>
      </c>
      <c r="AX95" s="14" t="s">
        <v>71</v>
      </c>
      <c r="AY95" s="252" t="s">
        <v>129</v>
      </c>
    </row>
    <row r="96" s="13" customFormat="1">
      <c r="A96" s="13"/>
      <c r="B96" s="232"/>
      <c r="C96" s="233"/>
      <c r="D96" s="227" t="s">
        <v>140</v>
      </c>
      <c r="E96" s="234" t="s">
        <v>19</v>
      </c>
      <c r="F96" s="235" t="s">
        <v>575</v>
      </c>
      <c r="G96" s="233"/>
      <c r="H96" s="234" t="s">
        <v>19</v>
      </c>
      <c r="I96" s="236"/>
      <c r="J96" s="233"/>
      <c r="K96" s="233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140</v>
      </c>
      <c r="AU96" s="241" t="s">
        <v>80</v>
      </c>
      <c r="AV96" s="13" t="s">
        <v>78</v>
      </c>
      <c r="AW96" s="13" t="s">
        <v>33</v>
      </c>
      <c r="AX96" s="13" t="s">
        <v>71</v>
      </c>
      <c r="AY96" s="241" t="s">
        <v>129</v>
      </c>
    </row>
    <row r="97" s="14" customFormat="1">
      <c r="A97" s="14"/>
      <c r="B97" s="242"/>
      <c r="C97" s="243"/>
      <c r="D97" s="227" t="s">
        <v>140</v>
      </c>
      <c r="E97" s="244" t="s">
        <v>19</v>
      </c>
      <c r="F97" s="245" t="s">
        <v>576</v>
      </c>
      <c r="G97" s="243"/>
      <c r="H97" s="246">
        <v>57.420000000000002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140</v>
      </c>
      <c r="AU97" s="252" t="s">
        <v>80</v>
      </c>
      <c r="AV97" s="14" t="s">
        <v>80</v>
      </c>
      <c r="AW97" s="14" t="s">
        <v>33</v>
      </c>
      <c r="AX97" s="14" t="s">
        <v>71</v>
      </c>
      <c r="AY97" s="252" t="s">
        <v>129</v>
      </c>
    </row>
    <row r="98" s="13" customFormat="1">
      <c r="A98" s="13"/>
      <c r="B98" s="232"/>
      <c r="C98" s="233"/>
      <c r="D98" s="227" t="s">
        <v>140</v>
      </c>
      <c r="E98" s="234" t="s">
        <v>19</v>
      </c>
      <c r="F98" s="235" t="s">
        <v>577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140</v>
      </c>
      <c r="AU98" s="241" t="s">
        <v>80</v>
      </c>
      <c r="AV98" s="13" t="s">
        <v>78</v>
      </c>
      <c r="AW98" s="13" t="s">
        <v>33</v>
      </c>
      <c r="AX98" s="13" t="s">
        <v>71</v>
      </c>
      <c r="AY98" s="241" t="s">
        <v>129</v>
      </c>
    </row>
    <row r="99" s="14" customFormat="1">
      <c r="A99" s="14"/>
      <c r="B99" s="242"/>
      <c r="C99" s="243"/>
      <c r="D99" s="227" t="s">
        <v>140</v>
      </c>
      <c r="E99" s="244" t="s">
        <v>19</v>
      </c>
      <c r="F99" s="245" t="s">
        <v>578</v>
      </c>
      <c r="G99" s="243"/>
      <c r="H99" s="246">
        <v>3.399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140</v>
      </c>
      <c r="AU99" s="252" t="s">
        <v>80</v>
      </c>
      <c r="AV99" s="14" t="s">
        <v>80</v>
      </c>
      <c r="AW99" s="14" t="s">
        <v>33</v>
      </c>
      <c r="AX99" s="14" t="s">
        <v>71</v>
      </c>
      <c r="AY99" s="252" t="s">
        <v>129</v>
      </c>
    </row>
    <row r="100" s="15" customFormat="1">
      <c r="A100" s="15"/>
      <c r="B100" s="253"/>
      <c r="C100" s="254"/>
      <c r="D100" s="227" t="s">
        <v>140</v>
      </c>
      <c r="E100" s="255" t="s">
        <v>19</v>
      </c>
      <c r="F100" s="256" t="s">
        <v>155</v>
      </c>
      <c r="G100" s="254"/>
      <c r="H100" s="257">
        <v>65.656999999999996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3" t="s">
        <v>140</v>
      </c>
      <c r="AU100" s="263" t="s">
        <v>80</v>
      </c>
      <c r="AV100" s="15" t="s">
        <v>136</v>
      </c>
      <c r="AW100" s="15" t="s">
        <v>33</v>
      </c>
      <c r="AX100" s="15" t="s">
        <v>78</v>
      </c>
      <c r="AY100" s="263" t="s">
        <v>129</v>
      </c>
    </row>
    <row r="101" s="2" customFormat="1" ht="37.8" customHeight="1">
      <c r="A101" s="40"/>
      <c r="B101" s="41"/>
      <c r="C101" s="214" t="s">
        <v>136</v>
      </c>
      <c r="D101" s="214" t="s">
        <v>131</v>
      </c>
      <c r="E101" s="215" t="s">
        <v>579</v>
      </c>
      <c r="F101" s="216" t="s">
        <v>580</v>
      </c>
      <c r="G101" s="217" t="s">
        <v>200</v>
      </c>
      <c r="H101" s="218">
        <v>68.224000000000004</v>
      </c>
      <c r="I101" s="219"/>
      <c r="J101" s="220">
        <f>ROUND(I101*H101,2)</f>
        <v>0</v>
      </c>
      <c r="K101" s="216" t="s">
        <v>135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136</v>
      </c>
      <c r="AT101" s="225" t="s">
        <v>131</v>
      </c>
      <c r="AU101" s="225" t="s">
        <v>80</v>
      </c>
      <c r="AY101" s="19" t="s">
        <v>129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136</v>
      </c>
      <c r="BM101" s="225" t="s">
        <v>581</v>
      </c>
    </row>
    <row r="102" s="2" customFormat="1">
      <c r="A102" s="40"/>
      <c r="B102" s="41"/>
      <c r="C102" s="42"/>
      <c r="D102" s="227" t="s">
        <v>138</v>
      </c>
      <c r="E102" s="42"/>
      <c r="F102" s="228" t="s">
        <v>566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80</v>
      </c>
    </row>
    <row r="103" s="13" customFormat="1">
      <c r="A103" s="13"/>
      <c r="B103" s="232"/>
      <c r="C103" s="233"/>
      <c r="D103" s="227" t="s">
        <v>140</v>
      </c>
      <c r="E103" s="234" t="s">
        <v>19</v>
      </c>
      <c r="F103" s="235" t="s">
        <v>582</v>
      </c>
      <c r="G103" s="233"/>
      <c r="H103" s="234" t="s">
        <v>19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140</v>
      </c>
      <c r="AU103" s="241" t="s">
        <v>80</v>
      </c>
      <c r="AV103" s="13" t="s">
        <v>78</v>
      </c>
      <c r="AW103" s="13" t="s">
        <v>33</v>
      </c>
      <c r="AX103" s="13" t="s">
        <v>71</v>
      </c>
      <c r="AY103" s="241" t="s">
        <v>129</v>
      </c>
    </row>
    <row r="104" s="14" customFormat="1">
      <c r="A104" s="14"/>
      <c r="B104" s="242"/>
      <c r="C104" s="243"/>
      <c r="D104" s="227" t="s">
        <v>140</v>
      </c>
      <c r="E104" s="244" t="s">
        <v>19</v>
      </c>
      <c r="F104" s="245" t="s">
        <v>583</v>
      </c>
      <c r="G104" s="243"/>
      <c r="H104" s="246">
        <v>84.436000000000007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140</v>
      </c>
      <c r="AU104" s="252" t="s">
        <v>80</v>
      </c>
      <c r="AV104" s="14" t="s">
        <v>80</v>
      </c>
      <c r="AW104" s="14" t="s">
        <v>33</v>
      </c>
      <c r="AX104" s="14" t="s">
        <v>71</v>
      </c>
      <c r="AY104" s="252" t="s">
        <v>129</v>
      </c>
    </row>
    <row r="105" s="14" customFormat="1">
      <c r="A105" s="14"/>
      <c r="B105" s="242"/>
      <c r="C105" s="243"/>
      <c r="D105" s="227" t="s">
        <v>140</v>
      </c>
      <c r="E105" s="244" t="s">
        <v>19</v>
      </c>
      <c r="F105" s="245" t="s">
        <v>584</v>
      </c>
      <c r="G105" s="243"/>
      <c r="H105" s="246">
        <v>-16.968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140</v>
      </c>
      <c r="AU105" s="252" t="s">
        <v>80</v>
      </c>
      <c r="AV105" s="14" t="s">
        <v>80</v>
      </c>
      <c r="AW105" s="14" t="s">
        <v>33</v>
      </c>
      <c r="AX105" s="14" t="s">
        <v>71</v>
      </c>
      <c r="AY105" s="252" t="s">
        <v>129</v>
      </c>
    </row>
    <row r="106" s="13" customFormat="1">
      <c r="A106" s="13"/>
      <c r="B106" s="232"/>
      <c r="C106" s="233"/>
      <c r="D106" s="227" t="s">
        <v>140</v>
      </c>
      <c r="E106" s="234" t="s">
        <v>19</v>
      </c>
      <c r="F106" s="235" t="s">
        <v>585</v>
      </c>
      <c r="G106" s="233"/>
      <c r="H106" s="234" t="s">
        <v>19</v>
      </c>
      <c r="I106" s="236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140</v>
      </c>
      <c r="AU106" s="241" t="s">
        <v>80</v>
      </c>
      <c r="AV106" s="13" t="s">
        <v>78</v>
      </c>
      <c r="AW106" s="13" t="s">
        <v>33</v>
      </c>
      <c r="AX106" s="13" t="s">
        <v>71</v>
      </c>
      <c r="AY106" s="241" t="s">
        <v>129</v>
      </c>
    </row>
    <row r="107" s="14" customFormat="1">
      <c r="A107" s="14"/>
      <c r="B107" s="242"/>
      <c r="C107" s="243"/>
      <c r="D107" s="227" t="s">
        <v>140</v>
      </c>
      <c r="E107" s="244" t="s">
        <v>19</v>
      </c>
      <c r="F107" s="245" t="s">
        <v>586</v>
      </c>
      <c r="G107" s="243"/>
      <c r="H107" s="246">
        <v>0.75600000000000001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140</v>
      </c>
      <c r="AU107" s="252" t="s">
        <v>80</v>
      </c>
      <c r="AV107" s="14" t="s">
        <v>80</v>
      </c>
      <c r="AW107" s="14" t="s">
        <v>33</v>
      </c>
      <c r="AX107" s="14" t="s">
        <v>71</v>
      </c>
      <c r="AY107" s="252" t="s">
        <v>129</v>
      </c>
    </row>
    <row r="108" s="15" customFormat="1">
      <c r="A108" s="15"/>
      <c r="B108" s="253"/>
      <c r="C108" s="254"/>
      <c r="D108" s="227" t="s">
        <v>140</v>
      </c>
      <c r="E108" s="255" t="s">
        <v>19</v>
      </c>
      <c r="F108" s="256" t="s">
        <v>155</v>
      </c>
      <c r="G108" s="254"/>
      <c r="H108" s="257">
        <v>68.224000000000004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140</v>
      </c>
      <c r="AU108" s="263" t="s">
        <v>80</v>
      </c>
      <c r="AV108" s="15" t="s">
        <v>136</v>
      </c>
      <c r="AW108" s="15" t="s">
        <v>33</v>
      </c>
      <c r="AX108" s="15" t="s">
        <v>78</v>
      </c>
      <c r="AY108" s="263" t="s">
        <v>129</v>
      </c>
    </row>
    <row r="109" s="2" customFormat="1" ht="37.8" customHeight="1">
      <c r="A109" s="40"/>
      <c r="B109" s="41"/>
      <c r="C109" s="214" t="s">
        <v>159</v>
      </c>
      <c r="D109" s="214" t="s">
        <v>131</v>
      </c>
      <c r="E109" s="215" t="s">
        <v>215</v>
      </c>
      <c r="F109" s="216" t="s">
        <v>216</v>
      </c>
      <c r="G109" s="217" t="s">
        <v>134</v>
      </c>
      <c r="H109" s="218">
        <v>213.03999999999999</v>
      </c>
      <c r="I109" s="219"/>
      <c r="J109" s="220">
        <f>ROUND(I109*H109,2)</f>
        <v>0</v>
      </c>
      <c r="K109" s="216" t="s">
        <v>135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0.00059000000000000003</v>
      </c>
      <c r="R109" s="223">
        <f>Q109*H109</f>
        <v>0.12569359999999999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136</v>
      </c>
      <c r="AT109" s="225" t="s">
        <v>131</v>
      </c>
      <c r="AU109" s="225" t="s">
        <v>80</v>
      </c>
      <c r="AY109" s="19" t="s">
        <v>129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78</v>
      </c>
      <c r="BK109" s="226">
        <f>ROUND(I109*H109,2)</f>
        <v>0</v>
      </c>
      <c r="BL109" s="19" t="s">
        <v>136</v>
      </c>
      <c r="BM109" s="225" t="s">
        <v>587</v>
      </c>
    </row>
    <row r="110" s="13" customFormat="1">
      <c r="A110" s="13"/>
      <c r="B110" s="232"/>
      <c r="C110" s="233"/>
      <c r="D110" s="227" t="s">
        <v>140</v>
      </c>
      <c r="E110" s="234" t="s">
        <v>19</v>
      </c>
      <c r="F110" s="235" t="s">
        <v>573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140</v>
      </c>
      <c r="AU110" s="241" t="s">
        <v>80</v>
      </c>
      <c r="AV110" s="13" t="s">
        <v>78</v>
      </c>
      <c r="AW110" s="13" t="s">
        <v>33</v>
      </c>
      <c r="AX110" s="13" t="s">
        <v>71</v>
      </c>
      <c r="AY110" s="241" t="s">
        <v>129</v>
      </c>
    </row>
    <row r="111" s="14" customFormat="1">
      <c r="A111" s="14"/>
      <c r="B111" s="242"/>
      <c r="C111" s="243"/>
      <c r="D111" s="227" t="s">
        <v>140</v>
      </c>
      <c r="E111" s="244" t="s">
        <v>19</v>
      </c>
      <c r="F111" s="245" t="s">
        <v>588</v>
      </c>
      <c r="G111" s="243"/>
      <c r="H111" s="246">
        <v>8.7959999999999994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140</v>
      </c>
      <c r="AU111" s="252" t="s">
        <v>80</v>
      </c>
      <c r="AV111" s="14" t="s">
        <v>80</v>
      </c>
      <c r="AW111" s="14" t="s">
        <v>33</v>
      </c>
      <c r="AX111" s="14" t="s">
        <v>71</v>
      </c>
      <c r="AY111" s="252" t="s">
        <v>129</v>
      </c>
    </row>
    <row r="112" s="13" customFormat="1">
      <c r="A112" s="13"/>
      <c r="B112" s="232"/>
      <c r="C112" s="233"/>
      <c r="D112" s="227" t="s">
        <v>140</v>
      </c>
      <c r="E112" s="234" t="s">
        <v>19</v>
      </c>
      <c r="F112" s="235" t="s">
        <v>575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140</v>
      </c>
      <c r="AU112" s="241" t="s">
        <v>80</v>
      </c>
      <c r="AV112" s="13" t="s">
        <v>78</v>
      </c>
      <c r="AW112" s="13" t="s">
        <v>33</v>
      </c>
      <c r="AX112" s="13" t="s">
        <v>71</v>
      </c>
      <c r="AY112" s="241" t="s">
        <v>129</v>
      </c>
    </row>
    <row r="113" s="14" customFormat="1">
      <c r="A113" s="14"/>
      <c r="B113" s="242"/>
      <c r="C113" s="243"/>
      <c r="D113" s="227" t="s">
        <v>140</v>
      </c>
      <c r="E113" s="244" t="s">
        <v>19</v>
      </c>
      <c r="F113" s="245" t="s">
        <v>589</v>
      </c>
      <c r="G113" s="243"/>
      <c r="H113" s="246">
        <v>76.560000000000002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140</v>
      </c>
      <c r="AU113" s="252" t="s">
        <v>80</v>
      </c>
      <c r="AV113" s="14" t="s">
        <v>80</v>
      </c>
      <c r="AW113" s="14" t="s">
        <v>33</v>
      </c>
      <c r="AX113" s="14" t="s">
        <v>71</v>
      </c>
      <c r="AY113" s="252" t="s">
        <v>129</v>
      </c>
    </row>
    <row r="114" s="13" customFormat="1">
      <c r="A114" s="13"/>
      <c r="B114" s="232"/>
      <c r="C114" s="233"/>
      <c r="D114" s="227" t="s">
        <v>140</v>
      </c>
      <c r="E114" s="234" t="s">
        <v>19</v>
      </c>
      <c r="F114" s="235" t="s">
        <v>577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140</v>
      </c>
      <c r="AU114" s="241" t="s">
        <v>80</v>
      </c>
      <c r="AV114" s="13" t="s">
        <v>78</v>
      </c>
      <c r="AW114" s="13" t="s">
        <v>33</v>
      </c>
      <c r="AX114" s="13" t="s">
        <v>71</v>
      </c>
      <c r="AY114" s="241" t="s">
        <v>129</v>
      </c>
    </row>
    <row r="115" s="14" customFormat="1">
      <c r="A115" s="14"/>
      <c r="B115" s="242"/>
      <c r="C115" s="243"/>
      <c r="D115" s="227" t="s">
        <v>140</v>
      </c>
      <c r="E115" s="244" t="s">
        <v>19</v>
      </c>
      <c r="F115" s="245" t="s">
        <v>590</v>
      </c>
      <c r="G115" s="243"/>
      <c r="H115" s="246">
        <v>6.1799999999999997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140</v>
      </c>
      <c r="AU115" s="252" t="s">
        <v>80</v>
      </c>
      <c r="AV115" s="14" t="s">
        <v>80</v>
      </c>
      <c r="AW115" s="14" t="s">
        <v>33</v>
      </c>
      <c r="AX115" s="14" t="s">
        <v>71</v>
      </c>
      <c r="AY115" s="252" t="s">
        <v>129</v>
      </c>
    </row>
    <row r="116" s="13" customFormat="1">
      <c r="A116" s="13"/>
      <c r="B116" s="232"/>
      <c r="C116" s="233"/>
      <c r="D116" s="227" t="s">
        <v>140</v>
      </c>
      <c r="E116" s="234" t="s">
        <v>19</v>
      </c>
      <c r="F116" s="235" t="s">
        <v>582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140</v>
      </c>
      <c r="AU116" s="241" t="s">
        <v>80</v>
      </c>
      <c r="AV116" s="13" t="s">
        <v>78</v>
      </c>
      <c r="AW116" s="13" t="s">
        <v>33</v>
      </c>
      <c r="AX116" s="13" t="s">
        <v>71</v>
      </c>
      <c r="AY116" s="241" t="s">
        <v>129</v>
      </c>
    </row>
    <row r="117" s="14" customFormat="1">
      <c r="A117" s="14"/>
      <c r="B117" s="242"/>
      <c r="C117" s="243"/>
      <c r="D117" s="227" t="s">
        <v>140</v>
      </c>
      <c r="E117" s="244" t="s">
        <v>19</v>
      </c>
      <c r="F117" s="245" t="s">
        <v>591</v>
      </c>
      <c r="G117" s="243"/>
      <c r="H117" s="246">
        <v>116.464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140</v>
      </c>
      <c r="AU117" s="252" t="s">
        <v>80</v>
      </c>
      <c r="AV117" s="14" t="s">
        <v>80</v>
      </c>
      <c r="AW117" s="14" t="s">
        <v>33</v>
      </c>
      <c r="AX117" s="14" t="s">
        <v>71</v>
      </c>
      <c r="AY117" s="252" t="s">
        <v>129</v>
      </c>
    </row>
    <row r="118" s="13" customFormat="1">
      <c r="A118" s="13"/>
      <c r="B118" s="232"/>
      <c r="C118" s="233"/>
      <c r="D118" s="227" t="s">
        <v>140</v>
      </c>
      <c r="E118" s="234" t="s">
        <v>19</v>
      </c>
      <c r="F118" s="235" t="s">
        <v>585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140</v>
      </c>
      <c r="AU118" s="241" t="s">
        <v>80</v>
      </c>
      <c r="AV118" s="13" t="s">
        <v>78</v>
      </c>
      <c r="AW118" s="13" t="s">
        <v>33</v>
      </c>
      <c r="AX118" s="13" t="s">
        <v>71</v>
      </c>
      <c r="AY118" s="241" t="s">
        <v>129</v>
      </c>
    </row>
    <row r="119" s="14" customFormat="1">
      <c r="A119" s="14"/>
      <c r="B119" s="242"/>
      <c r="C119" s="243"/>
      <c r="D119" s="227" t="s">
        <v>140</v>
      </c>
      <c r="E119" s="244" t="s">
        <v>19</v>
      </c>
      <c r="F119" s="245" t="s">
        <v>592</v>
      </c>
      <c r="G119" s="243"/>
      <c r="H119" s="246">
        <v>5.04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140</v>
      </c>
      <c r="AU119" s="252" t="s">
        <v>80</v>
      </c>
      <c r="AV119" s="14" t="s">
        <v>80</v>
      </c>
      <c r="AW119" s="14" t="s">
        <v>33</v>
      </c>
      <c r="AX119" s="14" t="s">
        <v>71</v>
      </c>
      <c r="AY119" s="252" t="s">
        <v>129</v>
      </c>
    </row>
    <row r="120" s="15" customFormat="1">
      <c r="A120" s="15"/>
      <c r="B120" s="253"/>
      <c r="C120" s="254"/>
      <c r="D120" s="227" t="s">
        <v>140</v>
      </c>
      <c r="E120" s="255" t="s">
        <v>19</v>
      </c>
      <c r="F120" s="256" t="s">
        <v>155</v>
      </c>
      <c r="G120" s="254"/>
      <c r="H120" s="257">
        <v>213.03999999999999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3" t="s">
        <v>140</v>
      </c>
      <c r="AU120" s="263" t="s">
        <v>80</v>
      </c>
      <c r="AV120" s="15" t="s">
        <v>136</v>
      </c>
      <c r="AW120" s="15" t="s">
        <v>33</v>
      </c>
      <c r="AX120" s="15" t="s">
        <v>78</v>
      </c>
      <c r="AY120" s="263" t="s">
        <v>129</v>
      </c>
    </row>
    <row r="121" s="2" customFormat="1" ht="37.8" customHeight="1">
      <c r="A121" s="40"/>
      <c r="B121" s="41"/>
      <c r="C121" s="214" t="s">
        <v>163</v>
      </c>
      <c r="D121" s="214" t="s">
        <v>131</v>
      </c>
      <c r="E121" s="215" t="s">
        <v>220</v>
      </c>
      <c r="F121" s="216" t="s">
        <v>221</v>
      </c>
      <c r="G121" s="217" t="s">
        <v>134</v>
      </c>
      <c r="H121" s="218">
        <v>213.03999999999999</v>
      </c>
      <c r="I121" s="219"/>
      <c r="J121" s="220">
        <f>ROUND(I121*H121,2)</f>
        <v>0</v>
      </c>
      <c r="K121" s="216" t="s">
        <v>135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136</v>
      </c>
      <c r="AT121" s="225" t="s">
        <v>131</v>
      </c>
      <c r="AU121" s="225" t="s">
        <v>80</v>
      </c>
      <c r="AY121" s="19" t="s">
        <v>129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136</v>
      </c>
      <c r="BM121" s="225" t="s">
        <v>593</v>
      </c>
    </row>
    <row r="122" s="2" customFormat="1" ht="62.7" customHeight="1">
      <c r="A122" s="40"/>
      <c r="B122" s="41"/>
      <c r="C122" s="214" t="s">
        <v>168</v>
      </c>
      <c r="D122" s="214" t="s">
        <v>131</v>
      </c>
      <c r="E122" s="215" t="s">
        <v>224</v>
      </c>
      <c r="F122" s="216" t="s">
        <v>225</v>
      </c>
      <c r="G122" s="217" t="s">
        <v>200</v>
      </c>
      <c r="H122" s="218">
        <v>133.881</v>
      </c>
      <c r="I122" s="219"/>
      <c r="J122" s="220">
        <f>ROUND(I122*H122,2)</f>
        <v>0</v>
      </c>
      <c r="K122" s="216" t="s">
        <v>135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136</v>
      </c>
      <c r="AT122" s="225" t="s">
        <v>131</v>
      </c>
      <c r="AU122" s="225" t="s">
        <v>80</v>
      </c>
      <c r="AY122" s="19" t="s">
        <v>129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136</v>
      </c>
      <c r="BM122" s="225" t="s">
        <v>594</v>
      </c>
    </row>
    <row r="123" s="14" customFormat="1">
      <c r="A123" s="14"/>
      <c r="B123" s="242"/>
      <c r="C123" s="243"/>
      <c r="D123" s="227" t="s">
        <v>140</v>
      </c>
      <c r="E123" s="244" t="s">
        <v>19</v>
      </c>
      <c r="F123" s="245" t="s">
        <v>595</v>
      </c>
      <c r="G123" s="243"/>
      <c r="H123" s="246">
        <v>133.881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140</v>
      </c>
      <c r="AU123" s="252" t="s">
        <v>80</v>
      </c>
      <c r="AV123" s="14" t="s">
        <v>80</v>
      </c>
      <c r="AW123" s="14" t="s">
        <v>33</v>
      </c>
      <c r="AX123" s="14" t="s">
        <v>78</v>
      </c>
      <c r="AY123" s="252" t="s">
        <v>129</v>
      </c>
    </row>
    <row r="124" s="2" customFormat="1" ht="62.7" customHeight="1">
      <c r="A124" s="40"/>
      <c r="B124" s="41"/>
      <c r="C124" s="214" t="s">
        <v>175</v>
      </c>
      <c r="D124" s="214" t="s">
        <v>131</v>
      </c>
      <c r="E124" s="215" t="s">
        <v>229</v>
      </c>
      <c r="F124" s="216" t="s">
        <v>230</v>
      </c>
      <c r="G124" s="217" t="s">
        <v>200</v>
      </c>
      <c r="H124" s="218">
        <v>1338.81</v>
      </c>
      <c r="I124" s="219"/>
      <c r="J124" s="220">
        <f>ROUND(I124*H124,2)</f>
        <v>0</v>
      </c>
      <c r="K124" s="216" t="s">
        <v>135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136</v>
      </c>
      <c r="AT124" s="225" t="s">
        <v>131</v>
      </c>
      <c r="AU124" s="225" t="s">
        <v>80</v>
      </c>
      <c r="AY124" s="19" t="s">
        <v>129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78</v>
      </c>
      <c r="BK124" s="226">
        <f>ROUND(I124*H124,2)</f>
        <v>0</v>
      </c>
      <c r="BL124" s="19" t="s">
        <v>136</v>
      </c>
      <c r="BM124" s="225" t="s">
        <v>596</v>
      </c>
    </row>
    <row r="125" s="2" customFormat="1">
      <c r="A125" s="40"/>
      <c r="B125" s="41"/>
      <c r="C125" s="42"/>
      <c r="D125" s="227" t="s">
        <v>138</v>
      </c>
      <c r="E125" s="42"/>
      <c r="F125" s="228" t="s">
        <v>232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80</v>
      </c>
    </row>
    <row r="126" s="14" customFormat="1">
      <c r="A126" s="14"/>
      <c r="B126" s="242"/>
      <c r="C126" s="243"/>
      <c r="D126" s="227" t="s">
        <v>140</v>
      </c>
      <c r="E126" s="243"/>
      <c r="F126" s="245" t="s">
        <v>597</v>
      </c>
      <c r="G126" s="243"/>
      <c r="H126" s="246">
        <v>1338.81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140</v>
      </c>
      <c r="AU126" s="252" t="s">
        <v>80</v>
      </c>
      <c r="AV126" s="14" t="s">
        <v>80</v>
      </c>
      <c r="AW126" s="14" t="s">
        <v>4</v>
      </c>
      <c r="AX126" s="14" t="s">
        <v>78</v>
      </c>
      <c r="AY126" s="252" t="s">
        <v>129</v>
      </c>
    </row>
    <row r="127" s="2" customFormat="1" ht="37.8" customHeight="1">
      <c r="A127" s="40"/>
      <c r="B127" s="41"/>
      <c r="C127" s="214" t="s">
        <v>181</v>
      </c>
      <c r="D127" s="214" t="s">
        <v>131</v>
      </c>
      <c r="E127" s="215" t="s">
        <v>235</v>
      </c>
      <c r="F127" s="216" t="s">
        <v>236</v>
      </c>
      <c r="G127" s="217" t="s">
        <v>200</v>
      </c>
      <c r="H127" s="218">
        <v>133.881</v>
      </c>
      <c r="I127" s="219"/>
      <c r="J127" s="220">
        <f>ROUND(I127*H127,2)</f>
        <v>0</v>
      </c>
      <c r="K127" s="216" t="s">
        <v>135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136</v>
      </c>
      <c r="AT127" s="225" t="s">
        <v>131</v>
      </c>
      <c r="AU127" s="225" t="s">
        <v>80</v>
      </c>
      <c r="AY127" s="19" t="s">
        <v>129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136</v>
      </c>
      <c r="BM127" s="225" t="s">
        <v>598</v>
      </c>
    </row>
    <row r="128" s="2" customFormat="1" ht="37.8" customHeight="1">
      <c r="A128" s="40"/>
      <c r="B128" s="41"/>
      <c r="C128" s="214" t="s">
        <v>185</v>
      </c>
      <c r="D128" s="214" t="s">
        <v>131</v>
      </c>
      <c r="E128" s="215" t="s">
        <v>239</v>
      </c>
      <c r="F128" s="216" t="s">
        <v>240</v>
      </c>
      <c r="G128" s="217" t="s">
        <v>200</v>
      </c>
      <c r="H128" s="218">
        <v>133.881</v>
      </c>
      <c r="I128" s="219"/>
      <c r="J128" s="220">
        <f>ROUND(I128*H128,2)</f>
        <v>0</v>
      </c>
      <c r="K128" s="216" t="s">
        <v>135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136</v>
      </c>
      <c r="AT128" s="225" t="s">
        <v>131</v>
      </c>
      <c r="AU128" s="225" t="s">
        <v>80</v>
      </c>
      <c r="AY128" s="19" t="s">
        <v>129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78</v>
      </c>
      <c r="BK128" s="226">
        <f>ROUND(I128*H128,2)</f>
        <v>0</v>
      </c>
      <c r="BL128" s="19" t="s">
        <v>136</v>
      </c>
      <c r="BM128" s="225" t="s">
        <v>599</v>
      </c>
    </row>
    <row r="129" s="2" customFormat="1" ht="37.8" customHeight="1">
      <c r="A129" s="40"/>
      <c r="B129" s="41"/>
      <c r="C129" s="214" t="s">
        <v>193</v>
      </c>
      <c r="D129" s="214" t="s">
        <v>131</v>
      </c>
      <c r="E129" s="215" t="s">
        <v>243</v>
      </c>
      <c r="F129" s="216" t="s">
        <v>244</v>
      </c>
      <c r="G129" s="217" t="s">
        <v>245</v>
      </c>
      <c r="H129" s="218">
        <v>261.06799999999998</v>
      </c>
      <c r="I129" s="219"/>
      <c r="J129" s="220">
        <f>ROUND(I129*H129,2)</f>
        <v>0</v>
      </c>
      <c r="K129" s="216" t="s">
        <v>135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136</v>
      </c>
      <c r="AT129" s="225" t="s">
        <v>131</v>
      </c>
      <c r="AU129" s="225" t="s">
        <v>80</v>
      </c>
      <c r="AY129" s="19" t="s">
        <v>129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78</v>
      </c>
      <c r="BK129" s="226">
        <f>ROUND(I129*H129,2)</f>
        <v>0</v>
      </c>
      <c r="BL129" s="19" t="s">
        <v>136</v>
      </c>
      <c r="BM129" s="225" t="s">
        <v>600</v>
      </c>
    </row>
    <row r="130" s="14" customFormat="1">
      <c r="A130" s="14"/>
      <c r="B130" s="242"/>
      <c r="C130" s="243"/>
      <c r="D130" s="227" t="s">
        <v>140</v>
      </c>
      <c r="E130" s="244" t="s">
        <v>19</v>
      </c>
      <c r="F130" s="245" t="s">
        <v>601</v>
      </c>
      <c r="G130" s="243"/>
      <c r="H130" s="246">
        <v>261.06799999999998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140</v>
      </c>
      <c r="AU130" s="252" t="s">
        <v>80</v>
      </c>
      <c r="AV130" s="14" t="s">
        <v>80</v>
      </c>
      <c r="AW130" s="14" t="s">
        <v>33</v>
      </c>
      <c r="AX130" s="14" t="s">
        <v>78</v>
      </c>
      <c r="AY130" s="252" t="s">
        <v>129</v>
      </c>
    </row>
    <row r="131" s="2" customFormat="1" ht="37.8" customHeight="1">
      <c r="A131" s="40"/>
      <c r="B131" s="41"/>
      <c r="C131" s="214" t="s">
        <v>197</v>
      </c>
      <c r="D131" s="214" t="s">
        <v>131</v>
      </c>
      <c r="E131" s="215" t="s">
        <v>248</v>
      </c>
      <c r="F131" s="216" t="s">
        <v>249</v>
      </c>
      <c r="G131" s="217" t="s">
        <v>200</v>
      </c>
      <c r="H131" s="218">
        <v>115.148</v>
      </c>
      <c r="I131" s="219"/>
      <c r="J131" s="220">
        <f>ROUND(I131*H131,2)</f>
        <v>0</v>
      </c>
      <c r="K131" s="216" t="s">
        <v>135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136</v>
      </c>
      <c r="AT131" s="225" t="s">
        <v>131</v>
      </c>
      <c r="AU131" s="225" t="s">
        <v>80</v>
      </c>
      <c r="AY131" s="19" t="s">
        <v>129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136</v>
      </c>
      <c r="BM131" s="225" t="s">
        <v>602</v>
      </c>
    </row>
    <row r="132" s="2" customFormat="1">
      <c r="A132" s="40"/>
      <c r="B132" s="41"/>
      <c r="C132" s="42"/>
      <c r="D132" s="227" t="s">
        <v>138</v>
      </c>
      <c r="E132" s="42"/>
      <c r="F132" s="228" t="s">
        <v>603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138</v>
      </c>
      <c r="AU132" s="19" t="s">
        <v>80</v>
      </c>
    </row>
    <row r="133" s="13" customFormat="1">
      <c r="A133" s="13"/>
      <c r="B133" s="232"/>
      <c r="C133" s="233"/>
      <c r="D133" s="227" t="s">
        <v>140</v>
      </c>
      <c r="E133" s="234" t="s">
        <v>19</v>
      </c>
      <c r="F133" s="235" t="s">
        <v>604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140</v>
      </c>
      <c r="AU133" s="241" t="s">
        <v>80</v>
      </c>
      <c r="AV133" s="13" t="s">
        <v>78</v>
      </c>
      <c r="AW133" s="13" t="s">
        <v>33</v>
      </c>
      <c r="AX133" s="13" t="s">
        <v>71</v>
      </c>
      <c r="AY133" s="241" t="s">
        <v>129</v>
      </c>
    </row>
    <row r="134" s="13" customFormat="1">
      <c r="A134" s="13"/>
      <c r="B134" s="232"/>
      <c r="C134" s="233"/>
      <c r="D134" s="227" t="s">
        <v>140</v>
      </c>
      <c r="E134" s="234" t="s">
        <v>19</v>
      </c>
      <c r="F134" s="235" t="s">
        <v>573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140</v>
      </c>
      <c r="AU134" s="241" t="s">
        <v>80</v>
      </c>
      <c r="AV134" s="13" t="s">
        <v>78</v>
      </c>
      <c r="AW134" s="13" t="s">
        <v>33</v>
      </c>
      <c r="AX134" s="13" t="s">
        <v>71</v>
      </c>
      <c r="AY134" s="241" t="s">
        <v>129</v>
      </c>
    </row>
    <row r="135" s="14" customFormat="1">
      <c r="A135" s="14"/>
      <c r="B135" s="242"/>
      <c r="C135" s="243"/>
      <c r="D135" s="227" t="s">
        <v>140</v>
      </c>
      <c r="E135" s="244" t="s">
        <v>19</v>
      </c>
      <c r="F135" s="245" t="s">
        <v>605</v>
      </c>
      <c r="G135" s="243"/>
      <c r="H135" s="246">
        <v>2.4889999999999999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140</v>
      </c>
      <c r="AU135" s="252" t="s">
        <v>80</v>
      </c>
      <c r="AV135" s="14" t="s">
        <v>80</v>
      </c>
      <c r="AW135" s="14" t="s">
        <v>33</v>
      </c>
      <c r="AX135" s="14" t="s">
        <v>71</v>
      </c>
      <c r="AY135" s="252" t="s">
        <v>129</v>
      </c>
    </row>
    <row r="136" s="13" customFormat="1">
      <c r="A136" s="13"/>
      <c r="B136" s="232"/>
      <c r="C136" s="233"/>
      <c r="D136" s="227" t="s">
        <v>140</v>
      </c>
      <c r="E136" s="234" t="s">
        <v>19</v>
      </c>
      <c r="F136" s="235" t="s">
        <v>575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140</v>
      </c>
      <c r="AU136" s="241" t="s">
        <v>80</v>
      </c>
      <c r="AV136" s="13" t="s">
        <v>78</v>
      </c>
      <c r="AW136" s="13" t="s">
        <v>33</v>
      </c>
      <c r="AX136" s="13" t="s">
        <v>71</v>
      </c>
      <c r="AY136" s="241" t="s">
        <v>129</v>
      </c>
    </row>
    <row r="137" s="14" customFormat="1">
      <c r="A137" s="14"/>
      <c r="B137" s="242"/>
      <c r="C137" s="243"/>
      <c r="D137" s="227" t="s">
        <v>140</v>
      </c>
      <c r="E137" s="244" t="s">
        <v>19</v>
      </c>
      <c r="F137" s="245" t="s">
        <v>606</v>
      </c>
      <c r="G137" s="243"/>
      <c r="H137" s="246">
        <v>43.064999999999998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140</v>
      </c>
      <c r="AU137" s="252" t="s">
        <v>80</v>
      </c>
      <c r="AV137" s="14" t="s">
        <v>80</v>
      </c>
      <c r="AW137" s="14" t="s">
        <v>33</v>
      </c>
      <c r="AX137" s="14" t="s">
        <v>71</v>
      </c>
      <c r="AY137" s="252" t="s">
        <v>129</v>
      </c>
    </row>
    <row r="138" s="13" customFormat="1">
      <c r="A138" s="13"/>
      <c r="B138" s="232"/>
      <c r="C138" s="233"/>
      <c r="D138" s="227" t="s">
        <v>140</v>
      </c>
      <c r="E138" s="234" t="s">
        <v>19</v>
      </c>
      <c r="F138" s="235" t="s">
        <v>577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140</v>
      </c>
      <c r="AU138" s="241" t="s">
        <v>80</v>
      </c>
      <c r="AV138" s="13" t="s">
        <v>78</v>
      </c>
      <c r="AW138" s="13" t="s">
        <v>33</v>
      </c>
      <c r="AX138" s="13" t="s">
        <v>71</v>
      </c>
      <c r="AY138" s="241" t="s">
        <v>129</v>
      </c>
    </row>
    <row r="139" s="14" customFormat="1">
      <c r="A139" s="14"/>
      <c r="B139" s="242"/>
      <c r="C139" s="243"/>
      <c r="D139" s="227" t="s">
        <v>140</v>
      </c>
      <c r="E139" s="244" t="s">
        <v>19</v>
      </c>
      <c r="F139" s="245" t="s">
        <v>607</v>
      </c>
      <c r="G139" s="243"/>
      <c r="H139" s="246">
        <v>1.7490000000000001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140</v>
      </c>
      <c r="AU139" s="252" t="s">
        <v>80</v>
      </c>
      <c r="AV139" s="14" t="s">
        <v>80</v>
      </c>
      <c r="AW139" s="14" t="s">
        <v>33</v>
      </c>
      <c r="AX139" s="14" t="s">
        <v>71</v>
      </c>
      <c r="AY139" s="252" t="s">
        <v>129</v>
      </c>
    </row>
    <row r="140" s="16" customFormat="1">
      <c r="A140" s="16"/>
      <c r="B140" s="282"/>
      <c r="C140" s="283"/>
      <c r="D140" s="227" t="s">
        <v>140</v>
      </c>
      <c r="E140" s="284" t="s">
        <v>19</v>
      </c>
      <c r="F140" s="285" t="s">
        <v>608</v>
      </c>
      <c r="G140" s="283"/>
      <c r="H140" s="286">
        <v>47.302999999999997</v>
      </c>
      <c r="I140" s="287"/>
      <c r="J140" s="283"/>
      <c r="K140" s="283"/>
      <c r="L140" s="288"/>
      <c r="M140" s="289"/>
      <c r="N140" s="290"/>
      <c r="O140" s="290"/>
      <c r="P140" s="290"/>
      <c r="Q140" s="290"/>
      <c r="R140" s="290"/>
      <c r="S140" s="290"/>
      <c r="T140" s="291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2" t="s">
        <v>140</v>
      </c>
      <c r="AU140" s="292" t="s">
        <v>80</v>
      </c>
      <c r="AV140" s="16" t="s">
        <v>150</v>
      </c>
      <c r="AW140" s="16" t="s">
        <v>33</v>
      </c>
      <c r="AX140" s="16" t="s">
        <v>71</v>
      </c>
      <c r="AY140" s="292" t="s">
        <v>129</v>
      </c>
    </row>
    <row r="141" s="13" customFormat="1">
      <c r="A141" s="13"/>
      <c r="B141" s="232"/>
      <c r="C141" s="233"/>
      <c r="D141" s="227" t="s">
        <v>140</v>
      </c>
      <c r="E141" s="234" t="s">
        <v>19</v>
      </c>
      <c r="F141" s="235" t="s">
        <v>582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140</v>
      </c>
      <c r="AU141" s="241" t="s">
        <v>80</v>
      </c>
      <c r="AV141" s="13" t="s">
        <v>78</v>
      </c>
      <c r="AW141" s="13" t="s">
        <v>33</v>
      </c>
      <c r="AX141" s="13" t="s">
        <v>71</v>
      </c>
      <c r="AY141" s="241" t="s">
        <v>129</v>
      </c>
    </row>
    <row r="142" s="14" customFormat="1">
      <c r="A142" s="14"/>
      <c r="B142" s="242"/>
      <c r="C142" s="243"/>
      <c r="D142" s="227" t="s">
        <v>140</v>
      </c>
      <c r="E142" s="244" t="s">
        <v>19</v>
      </c>
      <c r="F142" s="245" t="s">
        <v>583</v>
      </c>
      <c r="G142" s="243"/>
      <c r="H142" s="246">
        <v>84.436000000000007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140</v>
      </c>
      <c r="AU142" s="252" t="s">
        <v>80</v>
      </c>
      <c r="AV142" s="14" t="s">
        <v>80</v>
      </c>
      <c r="AW142" s="14" t="s">
        <v>33</v>
      </c>
      <c r="AX142" s="14" t="s">
        <v>71</v>
      </c>
      <c r="AY142" s="252" t="s">
        <v>129</v>
      </c>
    </row>
    <row r="143" s="14" customFormat="1">
      <c r="A143" s="14"/>
      <c r="B143" s="242"/>
      <c r="C143" s="243"/>
      <c r="D143" s="227" t="s">
        <v>140</v>
      </c>
      <c r="E143" s="244" t="s">
        <v>19</v>
      </c>
      <c r="F143" s="245" t="s">
        <v>584</v>
      </c>
      <c r="G143" s="243"/>
      <c r="H143" s="246">
        <v>-16.968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140</v>
      </c>
      <c r="AU143" s="252" t="s">
        <v>80</v>
      </c>
      <c r="AV143" s="14" t="s">
        <v>80</v>
      </c>
      <c r="AW143" s="14" t="s">
        <v>33</v>
      </c>
      <c r="AX143" s="14" t="s">
        <v>71</v>
      </c>
      <c r="AY143" s="252" t="s">
        <v>129</v>
      </c>
    </row>
    <row r="144" s="13" customFormat="1">
      <c r="A144" s="13"/>
      <c r="B144" s="232"/>
      <c r="C144" s="233"/>
      <c r="D144" s="227" t="s">
        <v>140</v>
      </c>
      <c r="E144" s="234" t="s">
        <v>19</v>
      </c>
      <c r="F144" s="235" t="s">
        <v>585</v>
      </c>
      <c r="G144" s="233"/>
      <c r="H144" s="234" t="s">
        <v>19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140</v>
      </c>
      <c r="AU144" s="241" t="s">
        <v>80</v>
      </c>
      <c r="AV144" s="13" t="s">
        <v>78</v>
      </c>
      <c r="AW144" s="13" t="s">
        <v>33</v>
      </c>
      <c r="AX144" s="13" t="s">
        <v>71</v>
      </c>
      <c r="AY144" s="241" t="s">
        <v>129</v>
      </c>
    </row>
    <row r="145" s="14" customFormat="1">
      <c r="A145" s="14"/>
      <c r="B145" s="242"/>
      <c r="C145" s="243"/>
      <c r="D145" s="227" t="s">
        <v>140</v>
      </c>
      <c r="E145" s="244" t="s">
        <v>19</v>
      </c>
      <c r="F145" s="245" t="s">
        <v>586</v>
      </c>
      <c r="G145" s="243"/>
      <c r="H145" s="246">
        <v>0.75600000000000001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140</v>
      </c>
      <c r="AU145" s="252" t="s">
        <v>80</v>
      </c>
      <c r="AV145" s="14" t="s">
        <v>80</v>
      </c>
      <c r="AW145" s="14" t="s">
        <v>33</v>
      </c>
      <c r="AX145" s="14" t="s">
        <v>71</v>
      </c>
      <c r="AY145" s="252" t="s">
        <v>129</v>
      </c>
    </row>
    <row r="146" s="14" customFormat="1">
      <c r="A146" s="14"/>
      <c r="B146" s="242"/>
      <c r="C146" s="243"/>
      <c r="D146" s="227" t="s">
        <v>140</v>
      </c>
      <c r="E146" s="244" t="s">
        <v>19</v>
      </c>
      <c r="F146" s="245" t="s">
        <v>609</v>
      </c>
      <c r="G146" s="243"/>
      <c r="H146" s="246">
        <v>-0.379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140</v>
      </c>
      <c r="AU146" s="252" t="s">
        <v>80</v>
      </c>
      <c r="AV146" s="14" t="s">
        <v>80</v>
      </c>
      <c r="AW146" s="14" t="s">
        <v>33</v>
      </c>
      <c r="AX146" s="14" t="s">
        <v>71</v>
      </c>
      <c r="AY146" s="252" t="s">
        <v>129</v>
      </c>
    </row>
    <row r="147" s="16" customFormat="1">
      <c r="A147" s="16"/>
      <c r="B147" s="282"/>
      <c r="C147" s="283"/>
      <c r="D147" s="227" t="s">
        <v>140</v>
      </c>
      <c r="E147" s="284" t="s">
        <v>19</v>
      </c>
      <c r="F147" s="285" t="s">
        <v>608</v>
      </c>
      <c r="G147" s="283"/>
      <c r="H147" s="286">
        <v>67.844999999999999</v>
      </c>
      <c r="I147" s="287"/>
      <c r="J147" s="283"/>
      <c r="K147" s="283"/>
      <c r="L147" s="288"/>
      <c r="M147" s="289"/>
      <c r="N147" s="290"/>
      <c r="O147" s="290"/>
      <c r="P147" s="290"/>
      <c r="Q147" s="290"/>
      <c r="R147" s="290"/>
      <c r="S147" s="290"/>
      <c r="T147" s="29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2" t="s">
        <v>140</v>
      </c>
      <c r="AU147" s="292" t="s">
        <v>80</v>
      </c>
      <c r="AV147" s="16" t="s">
        <v>150</v>
      </c>
      <c r="AW147" s="16" t="s">
        <v>33</v>
      </c>
      <c r="AX147" s="16" t="s">
        <v>71</v>
      </c>
      <c r="AY147" s="292" t="s">
        <v>129</v>
      </c>
    </row>
    <row r="148" s="15" customFormat="1">
      <c r="A148" s="15"/>
      <c r="B148" s="253"/>
      <c r="C148" s="254"/>
      <c r="D148" s="227" t="s">
        <v>140</v>
      </c>
      <c r="E148" s="255" t="s">
        <v>19</v>
      </c>
      <c r="F148" s="256" t="s">
        <v>155</v>
      </c>
      <c r="G148" s="254"/>
      <c r="H148" s="257">
        <v>115.148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140</v>
      </c>
      <c r="AU148" s="263" t="s">
        <v>80</v>
      </c>
      <c r="AV148" s="15" t="s">
        <v>136</v>
      </c>
      <c r="AW148" s="15" t="s">
        <v>33</v>
      </c>
      <c r="AX148" s="15" t="s">
        <v>78</v>
      </c>
      <c r="AY148" s="263" t="s">
        <v>129</v>
      </c>
    </row>
    <row r="149" s="2" customFormat="1" ht="14.4" customHeight="1">
      <c r="A149" s="40"/>
      <c r="B149" s="41"/>
      <c r="C149" s="264" t="s">
        <v>206</v>
      </c>
      <c r="D149" s="264" t="s">
        <v>254</v>
      </c>
      <c r="E149" s="265" t="s">
        <v>610</v>
      </c>
      <c r="F149" s="266" t="s">
        <v>611</v>
      </c>
      <c r="G149" s="267" t="s">
        <v>245</v>
      </c>
      <c r="H149" s="268">
        <v>224.53899999999999</v>
      </c>
      <c r="I149" s="269"/>
      <c r="J149" s="270">
        <f>ROUND(I149*H149,2)</f>
        <v>0</v>
      </c>
      <c r="K149" s="266" t="s">
        <v>135</v>
      </c>
      <c r="L149" s="271"/>
      <c r="M149" s="272" t="s">
        <v>19</v>
      </c>
      <c r="N149" s="273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175</v>
      </c>
      <c r="AT149" s="225" t="s">
        <v>254</v>
      </c>
      <c r="AU149" s="225" t="s">
        <v>80</v>
      </c>
      <c r="AY149" s="19" t="s">
        <v>129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78</v>
      </c>
      <c r="BK149" s="226">
        <f>ROUND(I149*H149,2)</f>
        <v>0</v>
      </c>
      <c r="BL149" s="19" t="s">
        <v>136</v>
      </c>
      <c r="BM149" s="225" t="s">
        <v>612</v>
      </c>
    </row>
    <row r="150" s="2" customFormat="1">
      <c r="A150" s="40"/>
      <c r="B150" s="41"/>
      <c r="C150" s="42"/>
      <c r="D150" s="227" t="s">
        <v>138</v>
      </c>
      <c r="E150" s="42"/>
      <c r="F150" s="228" t="s">
        <v>613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138</v>
      </c>
      <c r="AU150" s="19" t="s">
        <v>80</v>
      </c>
    </row>
    <row r="151" s="14" customFormat="1">
      <c r="A151" s="14"/>
      <c r="B151" s="242"/>
      <c r="C151" s="243"/>
      <c r="D151" s="227" t="s">
        <v>140</v>
      </c>
      <c r="E151" s="244" t="s">
        <v>19</v>
      </c>
      <c r="F151" s="245" t="s">
        <v>614</v>
      </c>
      <c r="G151" s="243"/>
      <c r="H151" s="246">
        <v>224.53899999999999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140</v>
      </c>
      <c r="AU151" s="252" t="s">
        <v>80</v>
      </c>
      <c r="AV151" s="14" t="s">
        <v>80</v>
      </c>
      <c r="AW151" s="14" t="s">
        <v>33</v>
      </c>
      <c r="AX151" s="14" t="s">
        <v>78</v>
      </c>
      <c r="AY151" s="252" t="s">
        <v>129</v>
      </c>
    </row>
    <row r="152" s="2" customFormat="1" ht="62.7" customHeight="1">
      <c r="A152" s="40"/>
      <c r="B152" s="41"/>
      <c r="C152" s="214" t="s">
        <v>214</v>
      </c>
      <c r="D152" s="214" t="s">
        <v>131</v>
      </c>
      <c r="E152" s="215" t="s">
        <v>615</v>
      </c>
      <c r="F152" s="216" t="s">
        <v>616</v>
      </c>
      <c r="G152" s="217" t="s">
        <v>200</v>
      </c>
      <c r="H152" s="218">
        <v>18.353999999999999</v>
      </c>
      <c r="I152" s="219"/>
      <c r="J152" s="220">
        <f>ROUND(I152*H152,2)</f>
        <v>0</v>
      </c>
      <c r="K152" s="216" t="s">
        <v>135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136</v>
      </c>
      <c r="AT152" s="225" t="s">
        <v>131</v>
      </c>
      <c r="AU152" s="225" t="s">
        <v>80</v>
      </c>
      <c r="AY152" s="19" t="s">
        <v>129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78</v>
      </c>
      <c r="BK152" s="226">
        <f>ROUND(I152*H152,2)</f>
        <v>0</v>
      </c>
      <c r="BL152" s="19" t="s">
        <v>136</v>
      </c>
      <c r="BM152" s="225" t="s">
        <v>617</v>
      </c>
    </row>
    <row r="153" s="2" customFormat="1">
      <c r="A153" s="40"/>
      <c r="B153" s="41"/>
      <c r="C153" s="42"/>
      <c r="D153" s="227" t="s">
        <v>138</v>
      </c>
      <c r="E153" s="42"/>
      <c r="F153" s="228" t="s">
        <v>603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80</v>
      </c>
    </row>
    <row r="154" s="13" customFormat="1">
      <c r="A154" s="13"/>
      <c r="B154" s="232"/>
      <c r="C154" s="233"/>
      <c r="D154" s="227" t="s">
        <v>140</v>
      </c>
      <c r="E154" s="234" t="s">
        <v>19</v>
      </c>
      <c r="F154" s="235" t="s">
        <v>604</v>
      </c>
      <c r="G154" s="233"/>
      <c r="H154" s="234" t="s">
        <v>19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140</v>
      </c>
      <c r="AU154" s="241" t="s">
        <v>80</v>
      </c>
      <c r="AV154" s="13" t="s">
        <v>78</v>
      </c>
      <c r="AW154" s="13" t="s">
        <v>33</v>
      </c>
      <c r="AX154" s="13" t="s">
        <v>71</v>
      </c>
      <c r="AY154" s="241" t="s">
        <v>129</v>
      </c>
    </row>
    <row r="155" s="13" customFormat="1">
      <c r="A155" s="13"/>
      <c r="B155" s="232"/>
      <c r="C155" s="233"/>
      <c r="D155" s="227" t="s">
        <v>140</v>
      </c>
      <c r="E155" s="234" t="s">
        <v>19</v>
      </c>
      <c r="F155" s="235" t="s">
        <v>573</v>
      </c>
      <c r="G155" s="233"/>
      <c r="H155" s="234" t="s">
        <v>19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140</v>
      </c>
      <c r="AU155" s="241" t="s">
        <v>80</v>
      </c>
      <c r="AV155" s="13" t="s">
        <v>78</v>
      </c>
      <c r="AW155" s="13" t="s">
        <v>33</v>
      </c>
      <c r="AX155" s="13" t="s">
        <v>71</v>
      </c>
      <c r="AY155" s="241" t="s">
        <v>129</v>
      </c>
    </row>
    <row r="156" s="14" customFormat="1">
      <c r="A156" s="14"/>
      <c r="B156" s="242"/>
      <c r="C156" s="243"/>
      <c r="D156" s="227" t="s">
        <v>140</v>
      </c>
      <c r="E156" s="244" t="s">
        <v>19</v>
      </c>
      <c r="F156" s="245" t="s">
        <v>618</v>
      </c>
      <c r="G156" s="243"/>
      <c r="H156" s="246">
        <v>2.3490000000000002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140</v>
      </c>
      <c r="AU156" s="252" t="s">
        <v>80</v>
      </c>
      <c r="AV156" s="14" t="s">
        <v>80</v>
      </c>
      <c r="AW156" s="14" t="s">
        <v>33</v>
      </c>
      <c r="AX156" s="14" t="s">
        <v>71</v>
      </c>
      <c r="AY156" s="252" t="s">
        <v>129</v>
      </c>
    </row>
    <row r="157" s="13" customFormat="1">
      <c r="A157" s="13"/>
      <c r="B157" s="232"/>
      <c r="C157" s="233"/>
      <c r="D157" s="227" t="s">
        <v>140</v>
      </c>
      <c r="E157" s="234" t="s">
        <v>19</v>
      </c>
      <c r="F157" s="235" t="s">
        <v>575</v>
      </c>
      <c r="G157" s="233"/>
      <c r="H157" s="234" t="s">
        <v>19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140</v>
      </c>
      <c r="AU157" s="241" t="s">
        <v>80</v>
      </c>
      <c r="AV157" s="13" t="s">
        <v>78</v>
      </c>
      <c r="AW157" s="13" t="s">
        <v>33</v>
      </c>
      <c r="AX157" s="13" t="s">
        <v>71</v>
      </c>
      <c r="AY157" s="241" t="s">
        <v>129</v>
      </c>
    </row>
    <row r="158" s="14" customFormat="1">
      <c r="A158" s="14"/>
      <c r="B158" s="242"/>
      <c r="C158" s="243"/>
      <c r="D158" s="227" t="s">
        <v>140</v>
      </c>
      <c r="E158" s="244" t="s">
        <v>19</v>
      </c>
      <c r="F158" s="245" t="s">
        <v>619</v>
      </c>
      <c r="G158" s="243"/>
      <c r="H158" s="246">
        <v>14.355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140</v>
      </c>
      <c r="AU158" s="252" t="s">
        <v>80</v>
      </c>
      <c r="AV158" s="14" t="s">
        <v>80</v>
      </c>
      <c r="AW158" s="14" t="s">
        <v>33</v>
      </c>
      <c r="AX158" s="14" t="s">
        <v>71</v>
      </c>
      <c r="AY158" s="252" t="s">
        <v>129</v>
      </c>
    </row>
    <row r="159" s="13" customFormat="1">
      <c r="A159" s="13"/>
      <c r="B159" s="232"/>
      <c r="C159" s="233"/>
      <c r="D159" s="227" t="s">
        <v>140</v>
      </c>
      <c r="E159" s="234" t="s">
        <v>19</v>
      </c>
      <c r="F159" s="235" t="s">
        <v>577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140</v>
      </c>
      <c r="AU159" s="241" t="s">
        <v>80</v>
      </c>
      <c r="AV159" s="13" t="s">
        <v>78</v>
      </c>
      <c r="AW159" s="13" t="s">
        <v>33</v>
      </c>
      <c r="AX159" s="13" t="s">
        <v>71</v>
      </c>
      <c r="AY159" s="241" t="s">
        <v>129</v>
      </c>
    </row>
    <row r="160" s="14" customFormat="1">
      <c r="A160" s="14"/>
      <c r="B160" s="242"/>
      <c r="C160" s="243"/>
      <c r="D160" s="227" t="s">
        <v>140</v>
      </c>
      <c r="E160" s="244" t="s">
        <v>19</v>
      </c>
      <c r="F160" s="245" t="s">
        <v>620</v>
      </c>
      <c r="G160" s="243"/>
      <c r="H160" s="246">
        <v>1.6499999999999999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140</v>
      </c>
      <c r="AU160" s="252" t="s">
        <v>80</v>
      </c>
      <c r="AV160" s="14" t="s">
        <v>80</v>
      </c>
      <c r="AW160" s="14" t="s">
        <v>33</v>
      </c>
      <c r="AX160" s="14" t="s">
        <v>71</v>
      </c>
      <c r="AY160" s="252" t="s">
        <v>129</v>
      </c>
    </row>
    <row r="161" s="15" customFormat="1">
      <c r="A161" s="15"/>
      <c r="B161" s="253"/>
      <c r="C161" s="254"/>
      <c r="D161" s="227" t="s">
        <v>140</v>
      </c>
      <c r="E161" s="255" t="s">
        <v>19</v>
      </c>
      <c r="F161" s="256" t="s">
        <v>155</v>
      </c>
      <c r="G161" s="254"/>
      <c r="H161" s="257">
        <v>18.353999999999999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140</v>
      </c>
      <c r="AU161" s="263" t="s">
        <v>80</v>
      </c>
      <c r="AV161" s="15" t="s">
        <v>136</v>
      </c>
      <c r="AW161" s="15" t="s">
        <v>33</v>
      </c>
      <c r="AX161" s="15" t="s">
        <v>78</v>
      </c>
      <c r="AY161" s="263" t="s">
        <v>129</v>
      </c>
    </row>
    <row r="162" s="2" customFormat="1" ht="14.4" customHeight="1">
      <c r="A162" s="40"/>
      <c r="B162" s="41"/>
      <c r="C162" s="264" t="s">
        <v>8</v>
      </c>
      <c r="D162" s="264" t="s">
        <v>254</v>
      </c>
      <c r="E162" s="265" t="s">
        <v>621</v>
      </c>
      <c r="F162" s="266" t="s">
        <v>622</v>
      </c>
      <c r="G162" s="267" t="s">
        <v>245</v>
      </c>
      <c r="H162" s="268">
        <v>35.789999999999999</v>
      </c>
      <c r="I162" s="269"/>
      <c r="J162" s="270">
        <f>ROUND(I162*H162,2)</f>
        <v>0</v>
      </c>
      <c r="K162" s="266" t="s">
        <v>135</v>
      </c>
      <c r="L162" s="271"/>
      <c r="M162" s="272" t="s">
        <v>19</v>
      </c>
      <c r="N162" s="273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175</v>
      </c>
      <c r="AT162" s="225" t="s">
        <v>254</v>
      </c>
      <c r="AU162" s="225" t="s">
        <v>80</v>
      </c>
      <c r="AY162" s="19" t="s">
        <v>129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78</v>
      </c>
      <c r="BK162" s="226">
        <f>ROUND(I162*H162,2)</f>
        <v>0</v>
      </c>
      <c r="BL162" s="19" t="s">
        <v>136</v>
      </c>
      <c r="BM162" s="225" t="s">
        <v>623</v>
      </c>
    </row>
    <row r="163" s="2" customFormat="1">
      <c r="A163" s="40"/>
      <c r="B163" s="41"/>
      <c r="C163" s="42"/>
      <c r="D163" s="227" t="s">
        <v>138</v>
      </c>
      <c r="E163" s="42"/>
      <c r="F163" s="228" t="s">
        <v>624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138</v>
      </c>
      <c r="AU163" s="19" t="s">
        <v>80</v>
      </c>
    </row>
    <row r="164" s="14" customFormat="1">
      <c r="A164" s="14"/>
      <c r="B164" s="242"/>
      <c r="C164" s="243"/>
      <c r="D164" s="227" t="s">
        <v>140</v>
      </c>
      <c r="E164" s="244" t="s">
        <v>19</v>
      </c>
      <c r="F164" s="245" t="s">
        <v>625</v>
      </c>
      <c r="G164" s="243"/>
      <c r="H164" s="246">
        <v>35.789999999999999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140</v>
      </c>
      <c r="AU164" s="252" t="s">
        <v>80</v>
      </c>
      <c r="AV164" s="14" t="s">
        <v>80</v>
      </c>
      <c r="AW164" s="14" t="s">
        <v>33</v>
      </c>
      <c r="AX164" s="14" t="s">
        <v>78</v>
      </c>
      <c r="AY164" s="252" t="s">
        <v>129</v>
      </c>
    </row>
    <row r="165" s="12" customFormat="1" ht="22.8" customHeight="1">
      <c r="A165" s="12"/>
      <c r="B165" s="198"/>
      <c r="C165" s="199"/>
      <c r="D165" s="200" t="s">
        <v>70</v>
      </c>
      <c r="E165" s="212" t="s">
        <v>150</v>
      </c>
      <c r="F165" s="212" t="s">
        <v>626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SUM(P166:P174)</f>
        <v>0</v>
      </c>
      <c r="Q165" s="206"/>
      <c r="R165" s="207">
        <f>SUM(R166:R174)</f>
        <v>0</v>
      </c>
      <c r="S165" s="206"/>
      <c r="T165" s="208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78</v>
      </c>
      <c r="AT165" s="210" t="s">
        <v>70</v>
      </c>
      <c r="AU165" s="210" t="s">
        <v>78</v>
      </c>
      <c r="AY165" s="209" t="s">
        <v>129</v>
      </c>
      <c r="BK165" s="211">
        <f>SUM(BK166:BK174)</f>
        <v>0</v>
      </c>
    </row>
    <row r="166" s="2" customFormat="1" ht="24.15" customHeight="1">
      <c r="A166" s="40"/>
      <c r="B166" s="41"/>
      <c r="C166" s="214" t="s">
        <v>223</v>
      </c>
      <c r="D166" s="214" t="s">
        <v>131</v>
      </c>
      <c r="E166" s="215" t="s">
        <v>627</v>
      </c>
      <c r="F166" s="216" t="s">
        <v>628</v>
      </c>
      <c r="G166" s="217" t="s">
        <v>171</v>
      </c>
      <c r="H166" s="218">
        <v>26.41</v>
      </c>
      <c r="I166" s="219"/>
      <c r="J166" s="220">
        <f>ROUND(I166*H166,2)</f>
        <v>0</v>
      </c>
      <c r="K166" s="216" t="s">
        <v>135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136</v>
      </c>
      <c r="AT166" s="225" t="s">
        <v>131</v>
      </c>
      <c r="AU166" s="225" t="s">
        <v>80</v>
      </c>
      <c r="AY166" s="19" t="s">
        <v>129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78</v>
      </c>
      <c r="BK166" s="226">
        <f>ROUND(I166*H166,2)</f>
        <v>0</v>
      </c>
      <c r="BL166" s="19" t="s">
        <v>136</v>
      </c>
      <c r="BM166" s="225" t="s">
        <v>629</v>
      </c>
    </row>
    <row r="167" s="2" customFormat="1">
      <c r="A167" s="40"/>
      <c r="B167" s="41"/>
      <c r="C167" s="42"/>
      <c r="D167" s="227" t="s">
        <v>138</v>
      </c>
      <c r="E167" s="42"/>
      <c r="F167" s="228" t="s">
        <v>566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138</v>
      </c>
      <c r="AU167" s="19" t="s">
        <v>80</v>
      </c>
    </row>
    <row r="168" s="13" customFormat="1">
      <c r="A168" s="13"/>
      <c r="B168" s="232"/>
      <c r="C168" s="233"/>
      <c r="D168" s="227" t="s">
        <v>140</v>
      </c>
      <c r="E168" s="234" t="s">
        <v>19</v>
      </c>
      <c r="F168" s="235" t="s">
        <v>573</v>
      </c>
      <c r="G168" s="233"/>
      <c r="H168" s="234" t="s">
        <v>19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140</v>
      </c>
      <c r="AU168" s="241" t="s">
        <v>80</v>
      </c>
      <c r="AV168" s="13" t="s">
        <v>78</v>
      </c>
      <c r="AW168" s="13" t="s">
        <v>33</v>
      </c>
      <c r="AX168" s="13" t="s">
        <v>71</v>
      </c>
      <c r="AY168" s="241" t="s">
        <v>129</v>
      </c>
    </row>
    <row r="169" s="14" customFormat="1">
      <c r="A169" s="14"/>
      <c r="B169" s="242"/>
      <c r="C169" s="243"/>
      <c r="D169" s="227" t="s">
        <v>140</v>
      </c>
      <c r="E169" s="244" t="s">
        <v>19</v>
      </c>
      <c r="F169" s="245" t="s">
        <v>630</v>
      </c>
      <c r="G169" s="243"/>
      <c r="H169" s="246">
        <v>4.2699999999999996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140</v>
      </c>
      <c r="AU169" s="252" t="s">
        <v>80</v>
      </c>
      <c r="AV169" s="14" t="s">
        <v>80</v>
      </c>
      <c r="AW169" s="14" t="s">
        <v>33</v>
      </c>
      <c r="AX169" s="14" t="s">
        <v>71</v>
      </c>
      <c r="AY169" s="252" t="s">
        <v>129</v>
      </c>
    </row>
    <row r="170" s="13" customFormat="1">
      <c r="A170" s="13"/>
      <c r="B170" s="232"/>
      <c r="C170" s="233"/>
      <c r="D170" s="227" t="s">
        <v>140</v>
      </c>
      <c r="E170" s="234" t="s">
        <v>19</v>
      </c>
      <c r="F170" s="235" t="s">
        <v>575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140</v>
      </c>
      <c r="AU170" s="241" t="s">
        <v>80</v>
      </c>
      <c r="AV170" s="13" t="s">
        <v>78</v>
      </c>
      <c r="AW170" s="13" t="s">
        <v>33</v>
      </c>
      <c r="AX170" s="13" t="s">
        <v>71</v>
      </c>
      <c r="AY170" s="241" t="s">
        <v>129</v>
      </c>
    </row>
    <row r="171" s="14" customFormat="1">
      <c r="A171" s="14"/>
      <c r="B171" s="242"/>
      <c r="C171" s="243"/>
      <c r="D171" s="227" t="s">
        <v>140</v>
      </c>
      <c r="E171" s="244" t="s">
        <v>19</v>
      </c>
      <c r="F171" s="245" t="s">
        <v>631</v>
      </c>
      <c r="G171" s="243"/>
      <c r="H171" s="246">
        <v>19.140000000000001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140</v>
      </c>
      <c r="AU171" s="252" t="s">
        <v>80</v>
      </c>
      <c r="AV171" s="14" t="s">
        <v>80</v>
      </c>
      <c r="AW171" s="14" t="s">
        <v>33</v>
      </c>
      <c r="AX171" s="14" t="s">
        <v>71</v>
      </c>
      <c r="AY171" s="252" t="s">
        <v>129</v>
      </c>
    </row>
    <row r="172" s="13" customFormat="1">
      <c r="A172" s="13"/>
      <c r="B172" s="232"/>
      <c r="C172" s="233"/>
      <c r="D172" s="227" t="s">
        <v>140</v>
      </c>
      <c r="E172" s="234" t="s">
        <v>19</v>
      </c>
      <c r="F172" s="235" t="s">
        <v>577</v>
      </c>
      <c r="G172" s="233"/>
      <c r="H172" s="234" t="s">
        <v>19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140</v>
      </c>
      <c r="AU172" s="241" t="s">
        <v>80</v>
      </c>
      <c r="AV172" s="13" t="s">
        <v>78</v>
      </c>
      <c r="AW172" s="13" t="s">
        <v>33</v>
      </c>
      <c r="AX172" s="13" t="s">
        <v>71</v>
      </c>
      <c r="AY172" s="241" t="s">
        <v>129</v>
      </c>
    </row>
    <row r="173" s="14" customFormat="1">
      <c r="A173" s="14"/>
      <c r="B173" s="242"/>
      <c r="C173" s="243"/>
      <c r="D173" s="227" t="s">
        <v>140</v>
      </c>
      <c r="E173" s="244" t="s">
        <v>19</v>
      </c>
      <c r="F173" s="245" t="s">
        <v>632</v>
      </c>
      <c r="G173" s="243"/>
      <c r="H173" s="246">
        <v>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140</v>
      </c>
      <c r="AU173" s="252" t="s">
        <v>80</v>
      </c>
      <c r="AV173" s="14" t="s">
        <v>80</v>
      </c>
      <c r="AW173" s="14" t="s">
        <v>33</v>
      </c>
      <c r="AX173" s="14" t="s">
        <v>71</v>
      </c>
      <c r="AY173" s="252" t="s">
        <v>129</v>
      </c>
    </row>
    <row r="174" s="15" customFormat="1">
      <c r="A174" s="15"/>
      <c r="B174" s="253"/>
      <c r="C174" s="254"/>
      <c r="D174" s="227" t="s">
        <v>140</v>
      </c>
      <c r="E174" s="255" t="s">
        <v>19</v>
      </c>
      <c r="F174" s="256" t="s">
        <v>155</v>
      </c>
      <c r="G174" s="254"/>
      <c r="H174" s="257">
        <v>26.41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140</v>
      </c>
      <c r="AU174" s="263" t="s">
        <v>80</v>
      </c>
      <c r="AV174" s="15" t="s">
        <v>136</v>
      </c>
      <c r="AW174" s="15" t="s">
        <v>33</v>
      </c>
      <c r="AX174" s="15" t="s">
        <v>78</v>
      </c>
      <c r="AY174" s="263" t="s">
        <v>129</v>
      </c>
    </row>
    <row r="175" s="12" customFormat="1" ht="22.8" customHeight="1">
      <c r="A175" s="12"/>
      <c r="B175" s="198"/>
      <c r="C175" s="199"/>
      <c r="D175" s="200" t="s">
        <v>70</v>
      </c>
      <c r="E175" s="212" t="s">
        <v>136</v>
      </c>
      <c r="F175" s="212" t="s">
        <v>633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SUM(P176:P198)</f>
        <v>0</v>
      </c>
      <c r="Q175" s="206"/>
      <c r="R175" s="207">
        <f>SUM(R176:R198)</f>
        <v>0.65687099999999998</v>
      </c>
      <c r="S175" s="206"/>
      <c r="T175" s="208">
        <f>SUM(T176:T198)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78</v>
      </c>
      <c r="AT175" s="210" t="s">
        <v>70</v>
      </c>
      <c r="AU175" s="210" t="s">
        <v>78</v>
      </c>
      <c r="AY175" s="209" t="s">
        <v>129</v>
      </c>
      <c r="BK175" s="211">
        <f>SUM(BK176:BK198)</f>
        <v>0</v>
      </c>
    </row>
    <row r="176" s="2" customFormat="1" ht="24.15" customHeight="1">
      <c r="A176" s="40"/>
      <c r="B176" s="41"/>
      <c r="C176" s="214" t="s">
        <v>228</v>
      </c>
      <c r="D176" s="214" t="s">
        <v>131</v>
      </c>
      <c r="E176" s="215" t="s">
        <v>634</v>
      </c>
      <c r="F176" s="216" t="s">
        <v>635</v>
      </c>
      <c r="G176" s="217" t="s">
        <v>200</v>
      </c>
      <c r="H176" s="218">
        <v>7.0709999999999997</v>
      </c>
      <c r="I176" s="219"/>
      <c r="J176" s="220">
        <f>ROUND(I176*H176,2)</f>
        <v>0</v>
      </c>
      <c r="K176" s="216" t="s">
        <v>135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136</v>
      </c>
      <c r="AT176" s="225" t="s">
        <v>131</v>
      </c>
      <c r="AU176" s="225" t="s">
        <v>80</v>
      </c>
      <c r="AY176" s="19" t="s">
        <v>129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78</v>
      </c>
      <c r="BK176" s="226">
        <f>ROUND(I176*H176,2)</f>
        <v>0</v>
      </c>
      <c r="BL176" s="19" t="s">
        <v>136</v>
      </c>
      <c r="BM176" s="225" t="s">
        <v>636</v>
      </c>
    </row>
    <row r="177" s="13" customFormat="1">
      <c r="A177" s="13"/>
      <c r="B177" s="232"/>
      <c r="C177" s="233"/>
      <c r="D177" s="227" t="s">
        <v>140</v>
      </c>
      <c r="E177" s="234" t="s">
        <v>19</v>
      </c>
      <c r="F177" s="235" t="s">
        <v>604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140</v>
      </c>
      <c r="AU177" s="241" t="s">
        <v>80</v>
      </c>
      <c r="AV177" s="13" t="s">
        <v>78</v>
      </c>
      <c r="AW177" s="13" t="s">
        <v>33</v>
      </c>
      <c r="AX177" s="13" t="s">
        <v>71</v>
      </c>
      <c r="AY177" s="241" t="s">
        <v>129</v>
      </c>
    </row>
    <row r="178" s="13" customFormat="1">
      <c r="A178" s="13"/>
      <c r="B178" s="232"/>
      <c r="C178" s="233"/>
      <c r="D178" s="227" t="s">
        <v>140</v>
      </c>
      <c r="E178" s="234" t="s">
        <v>19</v>
      </c>
      <c r="F178" s="235" t="s">
        <v>573</v>
      </c>
      <c r="G178" s="233"/>
      <c r="H178" s="234" t="s">
        <v>19</v>
      </c>
      <c r="I178" s="236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140</v>
      </c>
      <c r="AU178" s="241" t="s">
        <v>80</v>
      </c>
      <c r="AV178" s="13" t="s">
        <v>78</v>
      </c>
      <c r="AW178" s="13" t="s">
        <v>33</v>
      </c>
      <c r="AX178" s="13" t="s">
        <v>71</v>
      </c>
      <c r="AY178" s="241" t="s">
        <v>129</v>
      </c>
    </row>
    <row r="179" s="14" customFormat="1">
      <c r="A179" s="14"/>
      <c r="B179" s="242"/>
      <c r="C179" s="243"/>
      <c r="D179" s="227" t="s">
        <v>140</v>
      </c>
      <c r="E179" s="244" t="s">
        <v>19</v>
      </c>
      <c r="F179" s="245" t="s">
        <v>637</v>
      </c>
      <c r="G179" s="243"/>
      <c r="H179" s="246">
        <v>0.46999999999999997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140</v>
      </c>
      <c r="AU179" s="252" t="s">
        <v>80</v>
      </c>
      <c r="AV179" s="14" t="s">
        <v>80</v>
      </c>
      <c r="AW179" s="14" t="s">
        <v>33</v>
      </c>
      <c r="AX179" s="14" t="s">
        <v>71</v>
      </c>
      <c r="AY179" s="252" t="s">
        <v>129</v>
      </c>
    </row>
    <row r="180" s="13" customFormat="1">
      <c r="A180" s="13"/>
      <c r="B180" s="232"/>
      <c r="C180" s="233"/>
      <c r="D180" s="227" t="s">
        <v>140</v>
      </c>
      <c r="E180" s="234" t="s">
        <v>19</v>
      </c>
      <c r="F180" s="235" t="s">
        <v>575</v>
      </c>
      <c r="G180" s="233"/>
      <c r="H180" s="234" t="s">
        <v>19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140</v>
      </c>
      <c r="AU180" s="241" t="s">
        <v>80</v>
      </c>
      <c r="AV180" s="13" t="s">
        <v>78</v>
      </c>
      <c r="AW180" s="13" t="s">
        <v>33</v>
      </c>
      <c r="AX180" s="13" t="s">
        <v>71</v>
      </c>
      <c r="AY180" s="241" t="s">
        <v>129</v>
      </c>
    </row>
    <row r="181" s="14" customFormat="1">
      <c r="A181" s="14"/>
      <c r="B181" s="242"/>
      <c r="C181" s="243"/>
      <c r="D181" s="227" t="s">
        <v>140</v>
      </c>
      <c r="E181" s="244" t="s">
        <v>19</v>
      </c>
      <c r="F181" s="245" t="s">
        <v>638</v>
      </c>
      <c r="G181" s="243"/>
      <c r="H181" s="246">
        <v>2.871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140</v>
      </c>
      <c r="AU181" s="252" t="s">
        <v>80</v>
      </c>
      <c r="AV181" s="14" t="s">
        <v>80</v>
      </c>
      <c r="AW181" s="14" t="s">
        <v>33</v>
      </c>
      <c r="AX181" s="14" t="s">
        <v>71</v>
      </c>
      <c r="AY181" s="252" t="s">
        <v>129</v>
      </c>
    </row>
    <row r="182" s="13" customFormat="1">
      <c r="A182" s="13"/>
      <c r="B182" s="232"/>
      <c r="C182" s="233"/>
      <c r="D182" s="227" t="s">
        <v>140</v>
      </c>
      <c r="E182" s="234" t="s">
        <v>19</v>
      </c>
      <c r="F182" s="235" t="s">
        <v>577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140</v>
      </c>
      <c r="AU182" s="241" t="s">
        <v>80</v>
      </c>
      <c r="AV182" s="13" t="s">
        <v>78</v>
      </c>
      <c r="AW182" s="13" t="s">
        <v>33</v>
      </c>
      <c r="AX182" s="13" t="s">
        <v>71</v>
      </c>
      <c r="AY182" s="241" t="s">
        <v>129</v>
      </c>
    </row>
    <row r="183" s="14" customFormat="1">
      <c r="A183" s="14"/>
      <c r="B183" s="242"/>
      <c r="C183" s="243"/>
      <c r="D183" s="227" t="s">
        <v>140</v>
      </c>
      <c r="E183" s="244" t="s">
        <v>19</v>
      </c>
      <c r="F183" s="245" t="s">
        <v>639</v>
      </c>
      <c r="G183" s="243"/>
      <c r="H183" s="246">
        <v>0.33000000000000002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140</v>
      </c>
      <c r="AU183" s="252" t="s">
        <v>80</v>
      </c>
      <c r="AV183" s="14" t="s">
        <v>80</v>
      </c>
      <c r="AW183" s="14" t="s">
        <v>33</v>
      </c>
      <c r="AX183" s="14" t="s">
        <v>71</v>
      </c>
      <c r="AY183" s="252" t="s">
        <v>129</v>
      </c>
    </row>
    <row r="184" s="16" customFormat="1">
      <c r="A184" s="16"/>
      <c r="B184" s="282"/>
      <c r="C184" s="283"/>
      <c r="D184" s="227" t="s">
        <v>140</v>
      </c>
      <c r="E184" s="284" t="s">
        <v>19</v>
      </c>
      <c r="F184" s="285" t="s">
        <v>608</v>
      </c>
      <c r="G184" s="283"/>
      <c r="H184" s="286">
        <v>3.6709999999999998</v>
      </c>
      <c r="I184" s="287"/>
      <c r="J184" s="283"/>
      <c r="K184" s="283"/>
      <c r="L184" s="288"/>
      <c r="M184" s="289"/>
      <c r="N184" s="290"/>
      <c r="O184" s="290"/>
      <c r="P184" s="290"/>
      <c r="Q184" s="290"/>
      <c r="R184" s="290"/>
      <c r="S184" s="290"/>
      <c r="T184" s="291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92" t="s">
        <v>140</v>
      </c>
      <c r="AU184" s="292" t="s">
        <v>80</v>
      </c>
      <c r="AV184" s="16" t="s">
        <v>150</v>
      </c>
      <c r="AW184" s="16" t="s">
        <v>33</v>
      </c>
      <c r="AX184" s="16" t="s">
        <v>71</v>
      </c>
      <c r="AY184" s="292" t="s">
        <v>129</v>
      </c>
    </row>
    <row r="185" s="13" customFormat="1">
      <c r="A185" s="13"/>
      <c r="B185" s="232"/>
      <c r="C185" s="233"/>
      <c r="D185" s="227" t="s">
        <v>140</v>
      </c>
      <c r="E185" s="234" t="s">
        <v>19</v>
      </c>
      <c r="F185" s="235" t="s">
        <v>582</v>
      </c>
      <c r="G185" s="233"/>
      <c r="H185" s="234" t="s">
        <v>19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140</v>
      </c>
      <c r="AU185" s="241" t="s">
        <v>80</v>
      </c>
      <c r="AV185" s="13" t="s">
        <v>78</v>
      </c>
      <c r="AW185" s="13" t="s">
        <v>33</v>
      </c>
      <c r="AX185" s="13" t="s">
        <v>71</v>
      </c>
      <c r="AY185" s="241" t="s">
        <v>129</v>
      </c>
    </row>
    <row r="186" s="14" customFormat="1">
      <c r="A186" s="14"/>
      <c r="B186" s="242"/>
      <c r="C186" s="243"/>
      <c r="D186" s="227" t="s">
        <v>140</v>
      </c>
      <c r="E186" s="244" t="s">
        <v>19</v>
      </c>
      <c r="F186" s="245" t="s">
        <v>640</v>
      </c>
      <c r="G186" s="243"/>
      <c r="H186" s="246">
        <v>3.3639999999999999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140</v>
      </c>
      <c r="AU186" s="252" t="s">
        <v>80</v>
      </c>
      <c r="AV186" s="14" t="s">
        <v>80</v>
      </c>
      <c r="AW186" s="14" t="s">
        <v>33</v>
      </c>
      <c r="AX186" s="14" t="s">
        <v>71</v>
      </c>
      <c r="AY186" s="252" t="s">
        <v>129</v>
      </c>
    </row>
    <row r="187" s="13" customFormat="1">
      <c r="A187" s="13"/>
      <c r="B187" s="232"/>
      <c r="C187" s="233"/>
      <c r="D187" s="227" t="s">
        <v>140</v>
      </c>
      <c r="E187" s="234" t="s">
        <v>19</v>
      </c>
      <c r="F187" s="235" t="s">
        <v>585</v>
      </c>
      <c r="G187" s="233"/>
      <c r="H187" s="234" t="s">
        <v>19</v>
      </c>
      <c r="I187" s="236"/>
      <c r="J187" s="233"/>
      <c r="K187" s="233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140</v>
      </c>
      <c r="AU187" s="241" t="s">
        <v>80</v>
      </c>
      <c r="AV187" s="13" t="s">
        <v>78</v>
      </c>
      <c r="AW187" s="13" t="s">
        <v>33</v>
      </c>
      <c r="AX187" s="13" t="s">
        <v>71</v>
      </c>
      <c r="AY187" s="241" t="s">
        <v>129</v>
      </c>
    </row>
    <row r="188" s="14" customFormat="1">
      <c r="A188" s="14"/>
      <c r="B188" s="242"/>
      <c r="C188" s="243"/>
      <c r="D188" s="227" t="s">
        <v>140</v>
      </c>
      <c r="E188" s="244" t="s">
        <v>19</v>
      </c>
      <c r="F188" s="245" t="s">
        <v>641</v>
      </c>
      <c r="G188" s="243"/>
      <c r="H188" s="246">
        <v>0.035999999999999997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140</v>
      </c>
      <c r="AU188" s="252" t="s">
        <v>80</v>
      </c>
      <c r="AV188" s="14" t="s">
        <v>80</v>
      </c>
      <c r="AW188" s="14" t="s">
        <v>33</v>
      </c>
      <c r="AX188" s="14" t="s">
        <v>71</v>
      </c>
      <c r="AY188" s="252" t="s">
        <v>129</v>
      </c>
    </row>
    <row r="189" s="16" customFormat="1">
      <c r="A189" s="16"/>
      <c r="B189" s="282"/>
      <c r="C189" s="283"/>
      <c r="D189" s="227" t="s">
        <v>140</v>
      </c>
      <c r="E189" s="284" t="s">
        <v>19</v>
      </c>
      <c r="F189" s="285" t="s">
        <v>608</v>
      </c>
      <c r="G189" s="283"/>
      <c r="H189" s="286">
        <v>3.3999999999999999</v>
      </c>
      <c r="I189" s="287"/>
      <c r="J189" s="283"/>
      <c r="K189" s="283"/>
      <c r="L189" s="288"/>
      <c r="M189" s="289"/>
      <c r="N189" s="290"/>
      <c r="O189" s="290"/>
      <c r="P189" s="290"/>
      <c r="Q189" s="290"/>
      <c r="R189" s="290"/>
      <c r="S189" s="290"/>
      <c r="T189" s="291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92" t="s">
        <v>140</v>
      </c>
      <c r="AU189" s="292" t="s">
        <v>80</v>
      </c>
      <c r="AV189" s="16" t="s">
        <v>150</v>
      </c>
      <c r="AW189" s="16" t="s">
        <v>33</v>
      </c>
      <c r="AX189" s="16" t="s">
        <v>71</v>
      </c>
      <c r="AY189" s="292" t="s">
        <v>129</v>
      </c>
    </row>
    <row r="190" s="15" customFormat="1">
      <c r="A190" s="15"/>
      <c r="B190" s="253"/>
      <c r="C190" s="254"/>
      <c r="D190" s="227" t="s">
        <v>140</v>
      </c>
      <c r="E190" s="255" t="s">
        <v>19</v>
      </c>
      <c r="F190" s="256" t="s">
        <v>155</v>
      </c>
      <c r="G190" s="254"/>
      <c r="H190" s="257">
        <v>7.0709999999999997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140</v>
      </c>
      <c r="AU190" s="263" t="s">
        <v>80</v>
      </c>
      <c r="AV190" s="15" t="s">
        <v>136</v>
      </c>
      <c r="AW190" s="15" t="s">
        <v>33</v>
      </c>
      <c r="AX190" s="15" t="s">
        <v>78</v>
      </c>
      <c r="AY190" s="263" t="s">
        <v>129</v>
      </c>
    </row>
    <row r="191" s="2" customFormat="1" ht="24.15" customHeight="1">
      <c r="A191" s="40"/>
      <c r="B191" s="41"/>
      <c r="C191" s="214" t="s">
        <v>234</v>
      </c>
      <c r="D191" s="214" t="s">
        <v>131</v>
      </c>
      <c r="E191" s="215" t="s">
        <v>642</v>
      </c>
      <c r="F191" s="216" t="s">
        <v>643</v>
      </c>
      <c r="G191" s="217" t="s">
        <v>200</v>
      </c>
      <c r="H191" s="218">
        <v>0.25</v>
      </c>
      <c r="I191" s="219"/>
      <c r="J191" s="220">
        <f>ROUND(I191*H191,2)</f>
        <v>0</v>
      </c>
      <c r="K191" s="216" t="s">
        <v>135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2.234</v>
      </c>
      <c r="R191" s="223">
        <f>Q191*H191</f>
        <v>0.5585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136</v>
      </c>
      <c r="AT191" s="225" t="s">
        <v>131</v>
      </c>
      <c r="AU191" s="225" t="s">
        <v>80</v>
      </c>
      <c r="AY191" s="19" t="s">
        <v>129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78</v>
      </c>
      <c r="BK191" s="226">
        <f>ROUND(I191*H191,2)</f>
        <v>0</v>
      </c>
      <c r="BL191" s="19" t="s">
        <v>136</v>
      </c>
      <c r="BM191" s="225" t="s">
        <v>644</v>
      </c>
    </row>
    <row r="192" s="13" customFormat="1">
      <c r="A192" s="13"/>
      <c r="B192" s="232"/>
      <c r="C192" s="233"/>
      <c r="D192" s="227" t="s">
        <v>140</v>
      </c>
      <c r="E192" s="234" t="s">
        <v>19</v>
      </c>
      <c r="F192" s="235" t="s">
        <v>645</v>
      </c>
      <c r="G192" s="233"/>
      <c r="H192" s="234" t="s">
        <v>19</v>
      </c>
      <c r="I192" s="236"/>
      <c r="J192" s="233"/>
      <c r="K192" s="233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140</v>
      </c>
      <c r="AU192" s="241" t="s">
        <v>80</v>
      </c>
      <c r="AV192" s="13" t="s">
        <v>78</v>
      </c>
      <c r="AW192" s="13" t="s">
        <v>33</v>
      </c>
      <c r="AX192" s="13" t="s">
        <v>71</v>
      </c>
      <c r="AY192" s="241" t="s">
        <v>129</v>
      </c>
    </row>
    <row r="193" s="14" customFormat="1">
      <c r="A193" s="14"/>
      <c r="B193" s="242"/>
      <c r="C193" s="243"/>
      <c r="D193" s="227" t="s">
        <v>140</v>
      </c>
      <c r="E193" s="244" t="s">
        <v>19</v>
      </c>
      <c r="F193" s="245" t="s">
        <v>646</v>
      </c>
      <c r="G193" s="243"/>
      <c r="H193" s="246">
        <v>0.25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140</v>
      </c>
      <c r="AU193" s="252" t="s">
        <v>80</v>
      </c>
      <c r="AV193" s="14" t="s">
        <v>80</v>
      </c>
      <c r="AW193" s="14" t="s">
        <v>33</v>
      </c>
      <c r="AX193" s="14" t="s">
        <v>78</v>
      </c>
      <c r="AY193" s="252" t="s">
        <v>129</v>
      </c>
    </row>
    <row r="194" s="2" customFormat="1" ht="37.8" customHeight="1">
      <c r="A194" s="40"/>
      <c r="B194" s="41"/>
      <c r="C194" s="214" t="s">
        <v>238</v>
      </c>
      <c r="D194" s="214" t="s">
        <v>131</v>
      </c>
      <c r="E194" s="215" t="s">
        <v>647</v>
      </c>
      <c r="F194" s="216" t="s">
        <v>648</v>
      </c>
      <c r="G194" s="217" t="s">
        <v>200</v>
      </c>
      <c r="H194" s="218">
        <v>1.536</v>
      </c>
      <c r="I194" s="219"/>
      <c r="J194" s="220">
        <f>ROUND(I194*H194,2)</f>
        <v>0</v>
      </c>
      <c r="K194" s="216" t="s">
        <v>135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136</v>
      </c>
      <c r="AT194" s="225" t="s">
        <v>131</v>
      </c>
      <c r="AU194" s="225" t="s">
        <v>80</v>
      </c>
      <c r="AY194" s="19" t="s">
        <v>129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78</v>
      </c>
      <c r="BK194" s="226">
        <f>ROUND(I194*H194,2)</f>
        <v>0</v>
      </c>
      <c r="BL194" s="19" t="s">
        <v>136</v>
      </c>
      <c r="BM194" s="225" t="s">
        <v>649</v>
      </c>
    </row>
    <row r="195" s="13" customFormat="1">
      <c r="A195" s="13"/>
      <c r="B195" s="232"/>
      <c r="C195" s="233"/>
      <c r="D195" s="227" t="s">
        <v>140</v>
      </c>
      <c r="E195" s="234" t="s">
        <v>19</v>
      </c>
      <c r="F195" s="235" t="s">
        <v>582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140</v>
      </c>
      <c r="AU195" s="241" t="s">
        <v>80</v>
      </c>
      <c r="AV195" s="13" t="s">
        <v>78</v>
      </c>
      <c r="AW195" s="13" t="s">
        <v>33</v>
      </c>
      <c r="AX195" s="13" t="s">
        <v>71</v>
      </c>
      <c r="AY195" s="241" t="s">
        <v>129</v>
      </c>
    </row>
    <row r="196" s="14" customFormat="1">
      <c r="A196" s="14"/>
      <c r="B196" s="242"/>
      <c r="C196" s="243"/>
      <c r="D196" s="227" t="s">
        <v>140</v>
      </c>
      <c r="E196" s="244" t="s">
        <v>19</v>
      </c>
      <c r="F196" s="245" t="s">
        <v>650</v>
      </c>
      <c r="G196" s="243"/>
      <c r="H196" s="246">
        <v>1.536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140</v>
      </c>
      <c r="AU196" s="252" t="s">
        <v>80</v>
      </c>
      <c r="AV196" s="14" t="s">
        <v>80</v>
      </c>
      <c r="AW196" s="14" t="s">
        <v>33</v>
      </c>
      <c r="AX196" s="14" t="s">
        <v>78</v>
      </c>
      <c r="AY196" s="252" t="s">
        <v>129</v>
      </c>
    </row>
    <row r="197" s="2" customFormat="1" ht="24.15" customHeight="1">
      <c r="A197" s="40"/>
      <c r="B197" s="41"/>
      <c r="C197" s="214" t="s">
        <v>242</v>
      </c>
      <c r="D197" s="214" t="s">
        <v>131</v>
      </c>
      <c r="E197" s="215" t="s">
        <v>651</v>
      </c>
      <c r="F197" s="216" t="s">
        <v>652</v>
      </c>
      <c r="G197" s="217" t="s">
        <v>245</v>
      </c>
      <c r="H197" s="218">
        <v>0.11500000000000001</v>
      </c>
      <c r="I197" s="219"/>
      <c r="J197" s="220">
        <f>ROUND(I197*H197,2)</f>
        <v>0</v>
      </c>
      <c r="K197" s="216" t="s">
        <v>135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0.85540000000000005</v>
      </c>
      <c r="R197" s="223">
        <f>Q197*H197</f>
        <v>0.098371000000000014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136</v>
      </c>
      <c r="AT197" s="225" t="s">
        <v>131</v>
      </c>
      <c r="AU197" s="225" t="s">
        <v>80</v>
      </c>
      <c r="AY197" s="19" t="s">
        <v>129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78</v>
      </c>
      <c r="BK197" s="226">
        <f>ROUND(I197*H197,2)</f>
        <v>0</v>
      </c>
      <c r="BL197" s="19" t="s">
        <v>136</v>
      </c>
      <c r="BM197" s="225" t="s">
        <v>653</v>
      </c>
    </row>
    <row r="198" s="14" customFormat="1">
      <c r="A198" s="14"/>
      <c r="B198" s="242"/>
      <c r="C198" s="243"/>
      <c r="D198" s="227" t="s">
        <v>140</v>
      </c>
      <c r="E198" s="244" t="s">
        <v>19</v>
      </c>
      <c r="F198" s="245" t="s">
        <v>654</v>
      </c>
      <c r="G198" s="243"/>
      <c r="H198" s="246">
        <v>0.11500000000000001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140</v>
      </c>
      <c r="AU198" s="252" t="s">
        <v>80</v>
      </c>
      <c r="AV198" s="14" t="s">
        <v>80</v>
      </c>
      <c r="AW198" s="14" t="s">
        <v>33</v>
      </c>
      <c r="AX198" s="14" t="s">
        <v>78</v>
      </c>
      <c r="AY198" s="252" t="s">
        <v>129</v>
      </c>
    </row>
    <row r="199" s="12" customFormat="1" ht="22.8" customHeight="1">
      <c r="A199" s="12"/>
      <c r="B199" s="198"/>
      <c r="C199" s="199"/>
      <c r="D199" s="200" t="s">
        <v>70</v>
      </c>
      <c r="E199" s="212" t="s">
        <v>175</v>
      </c>
      <c r="F199" s="212" t="s">
        <v>655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SUM(P200:P290)</f>
        <v>0</v>
      </c>
      <c r="Q199" s="206"/>
      <c r="R199" s="207">
        <f>SUM(R200:R290)</f>
        <v>14.471269397599999</v>
      </c>
      <c r="S199" s="206"/>
      <c r="T199" s="208">
        <f>SUM(T200:T290)</f>
        <v>10.635730000000001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78</v>
      </c>
      <c r="AT199" s="210" t="s">
        <v>70</v>
      </c>
      <c r="AU199" s="210" t="s">
        <v>78</v>
      </c>
      <c r="AY199" s="209" t="s">
        <v>129</v>
      </c>
      <c r="BK199" s="211">
        <f>SUM(BK200:BK290)</f>
        <v>0</v>
      </c>
    </row>
    <row r="200" s="2" customFormat="1" ht="37.8" customHeight="1">
      <c r="A200" s="40"/>
      <c r="B200" s="41"/>
      <c r="C200" s="214" t="s">
        <v>7</v>
      </c>
      <c r="D200" s="214" t="s">
        <v>131</v>
      </c>
      <c r="E200" s="215" t="s">
        <v>656</v>
      </c>
      <c r="F200" s="216" t="s">
        <v>657</v>
      </c>
      <c r="G200" s="217" t="s">
        <v>171</v>
      </c>
      <c r="H200" s="218">
        <v>23.41</v>
      </c>
      <c r="I200" s="219"/>
      <c r="J200" s="220">
        <f>ROUND(I200*H200,2)</f>
        <v>0</v>
      </c>
      <c r="K200" s="216" t="s">
        <v>269</v>
      </c>
      <c r="L200" s="46"/>
      <c r="M200" s="221" t="s">
        <v>19</v>
      </c>
      <c r="N200" s="222" t="s">
        <v>42</v>
      </c>
      <c r="O200" s="86"/>
      <c r="P200" s="223">
        <f>O200*H200</f>
        <v>0</v>
      </c>
      <c r="Q200" s="223">
        <v>0.0074599999999999996</v>
      </c>
      <c r="R200" s="223">
        <f>Q200*H200</f>
        <v>0.17463860000000001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136</v>
      </c>
      <c r="AT200" s="225" t="s">
        <v>131</v>
      </c>
      <c r="AU200" s="225" t="s">
        <v>80</v>
      </c>
      <c r="AY200" s="19" t="s">
        <v>129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78</v>
      </c>
      <c r="BK200" s="226">
        <f>ROUND(I200*H200,2)</f>
        <v>0</v>
      </c>
      <c r="BL200" s="19" t="s">
        <v>136</v>
      </c>
      <c r="BM200" s="225" t="s">
        <v>658</v>
      </c>
    </row>
    <row r="201" s="13" customFormat="1">
      <c r="A201" s="13"/>
      <c r="B201" s="232"/>
      <c r="C201" s="233"/>
      <c r="D201" s="227" t="s">
        <v>140</v>
      </c>
      <c r="E201" s="234" t="s">
        <v>19</v>
      </c>
      <c r="F201" s="235" t="s">
        <v>573</v>
      </c>
      <c r="G201" s="233"/>
      <c r="H201" s="234" t="s">
        <v>19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140</v>
      </c>
      <c r="AU201" s="241" t="s">
        <v>80</v>
      </c>
      <c r="AV201" s="13" t="s">
        <v>78</v>
      </c>
      <c r="AW201" s="13" t="s">
        <v>33</v>
      </c>
      <c r="AX201" s="13" t="s">
        <v>71</v>
      </c>
      <c r="AY201" s="241" t="s">
        <v>129</v>
      </c>
    </row>
    <row r="202" s="14" customFormat="1">
      <c r="A202" s="14"/>
      <c r="B202" s="242"/>
      <c r="C202" s="243"/>
      <c r="D202" s="227" t="s">
        <v>140</v>
      </c>
      <c r="E202" s="244" t="s">
        <v>19</v>
      </c>
      <c r="F202" s="245" t="s">
        <v>630</v>
      </c>
      <c r="G202" s="243"/>
      <c r="H202" s="246">
        <v>4.2699999999999996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140</v>
      </c>
      <c r="AU202" s="252" t="s">
        <v>80</v>
      </c>
      <c r="AV202" s="14" t="s">
        <v>80</v>
      </c>
      <c r="AW202" s="14" t="s">
        <v>33</v>
      </c>
      <c r="AX202" s="14" t="s">
        <v>71</v>
      </c>
      <c r="AY202" s="252" t="s">
        <v>129</v>
      </c>
    </row>
    <row r="203" s="13" customFormat="1">
      <c r="A203" s="13"/>
      <c r="B203" s="232"/>
      <c r="C203" s="233"/>
      <c r="D203" s="227" t="s">
        <v>140</v>
      </c>
      <c r="E203" s="234" t="s">
        <v>19</v>
      </c>
      <c r="F203" s="235" t="s">
        <v>575</v>
      </c>
      <c r="G203" s="233"/>
      <c r="H203" s="234" t="s">
        <v>19</v>
      </c>
      <c r="I203" s="236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140</v>
      </c>
      <c r="AU203" s="241" t="s">
        <v>80</v>
      </c>
      <c r="AV203" s="13" t="s">
        <v>78</v>
      </c>
      <c r="AW203" s="13" t="s">
        <v>33</v>
      </c>
      <c r="AX203" s="13" t="s">
        <v>71</v>
      </c>
      <c r="AY203" s="241" t="s">
        <v>129</v>
      </c>
    </row>
    <row r="204" s="14" customFormat="1">
      <c r="A204" s="14"/>
      <c r="B204" s="242"/>
      <c r="C204" s="243"/>
      <c r="D204" s="227" t="s">
        <v>140</v>
      </c>
      <c r="E204" s="244" t="s">
        <v>19</v>
      </c>
      <c r="F204" s="245" t="s">
        <v>631</v>
      </c>
      <c r="G204" s="243"/>
      <c r="H204" s="246">
        <v>19.140000000000001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140</v>
      </c>
      <c r="AU204" s="252" t="s">
        <v>80</v>
      </c>
      <c r="AV204" s="14" t="s">
        <v>80</v>
      </c>
      <c r="AW204" s="14" t="s">
        <v>33</v>
      </c>
      <c r="AX204" s="14" t="s">
        <v>71</v>
      </c>
      <c r="AY204" s="252" t="s">
        <v>129</v>
      </c>
    </row>
    <row r="205" s="15" customFormat="1">
      <c r="A205" s="15"/>
      <c r="B205" s="253"/>
      <c r="C205" s="254"/>
      <c r="D205" s="227" t="s">
        <v>140</v>
      </c>
      <c r="E205" s="255" t="s">
        <v>19</v>
      </c>
      <c r="F205" s="256" t="s">
        <v>155</v>
      </c>
      <c r="G205" s="254"/>
      <c r="H205" s="257">
        <v>23.41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140</v>
      </c>
      <c r="AU205" s="263" t="s">
        <v>80</v>
      </c>
      <c r="AV205" s="15" t="s">
        <v>136</v>
      </c>
      <c r="AW205" s="15" t="s">
        <v>33</v>
      </c>
      <c r="AX205" s="15" t="s">
        <v>78</v>
      </c>
      <c r="AY205" s="263" t="s">
        <v>129</v>
      </c>
    </row>
    <row r="206" s="2" customFormat="1" ht="24.15" customHeight="1">
      <c r="A206" s="40"/>
      <c r="B206" s="41"/>
      <c r="C206" s="214" t="s">
        <v>253</v>
      </c>
      <c r="D206" s="214" t="s">
        <v>131</v>
      </c>
      <c r="E206" s="215" t="s">
        <v>659</v>
      </c>
      <c r="F206" s="216" t="s">
        <v>660</v>
      </c>
      <c r="G206" s="217" t="s">
        <v>171</v>
      </c>
      <c r="H206" s="218">
        <v>26.41</v>
      </c>
      <c r="I206" s="219"/>
      <c r="J206" s="220">
        <f>ROUND(I206*H206,2)</f>
        <v>0</v>
      </c>
      <c r="K206" s="216" t="s">
        <v>135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0.0050000000000000001</v>
      </c>
      <c r="T206" s="224">
        <f>S206*H206</f>
        <v>0.13205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136</v>
      </c>
      <c r="AT206" s="225" t="s">
        <v>131</v>
      </c>
      <c r="AU206" s="225" t="s">
        <v>80</v>
      </c>
      <c r="AY206" s="19" t="s">
        <v>129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78</v>
      </c>
      <c r="BK206" s="226">
        <f>ROUND(I206*H206,2)</f>
        <v>0</v>
      </c>
      <c r="BL206" s="19" t="s">
        <v>136</v>
      </c>
      <c r="BM206" s="225" t="s">
        <v>661</v>
      </c>
    </row>
    <row r="207" s="13" customFormat="1">
      <c r="A207" s="13"/>
      <c r="B207" s="232"/>
      <c r="C207" s="233"/>
      <c r="D207" s="227" t="s">
        <v>140</v>
      </c>
      <c r="E207" s="234" t="s">
        <v>19</v>
      </c>
      <c r="F207" s="235" t="s">
        <v>573</v>
      </c>
      <c r="G207" s="233"/>
      <c r="H207" s="234" t="s">
        <v>19</v>
      </c>
      <c r="I207" s="236"/>
      <c r="J207" s="233"/>
      <c r="K207" s="233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140</v>
      </c>
      <c r="AU207" s="241" t="s">
        <v>80</v>
      </c>
      <c r="AV207" s="13" t="s">
        <v>78</v>
      </c>
      <c r="AW207" s="13" t="s">
        <v>33</v>
      </c>
      <c r="AX207" s="13" t="s">
        <v>71</v>
      </c>
      <c r="AY207" s="241" t="s">
        <v>129</v>
      </c>
    </row>
    <row r="208" s="14" customFormat="1">
      <c r="A208" s="14"/>
      <c r="B208" s="242"/>
      <c r="C208" s="243"/>
      <c r="D208" s="227" t="s">
        <v>140</v>
      </c>
      <c r="E208" s="244" t="s">
        <v>19</v>
      </c>
      <c r="F208" s="245" t="s">
        <v>630</v>
      </c>
      <c r="G208" s="243"/>
      <c r="H208" s="246">
        <v>4.2699999999999996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140</v>
      </c>
      <c r="AU208" s="252" t="s">
        <v>80</v>
      </c>
      <c r="AV208" s="14" t="s">
        <v>80</v>
      </c>
      <c r="AW208" s="14" t="s">
        <v>33</v>
      </c>
      <c r="AX208" s="14" t="s">
        <v>71</v>
      </c>
      <c r="AY208" s="252" t="s">
        <v>129</v>
      </c>
    </row>
    <row r="209" s="13" customFormat="1">
      <c r="A209" s="13"/>
      <c r="B209" s="232"/>
      <c r="C209" s="233"/>
      <c r="D209" s="227" t="s">
        <v>140</v>
      </c>
      <c r="E209" s="234" t="s">
        <v>19</v>
      </c>
      <c r="F209" s="235" t="s">
        <v>575</v>
      </c>
      <c r="G209" s="233"/>
      <c r="H209" s="234" t="s">
        <v>19</v>
      </c>
      <c r="I209" s="236"/>
      <c r="J209" s="233"/>
      <c r="K209" s="233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140</v>
      </c>
      <c r="AU209" s="241" t="s">
        <v>80</v>
      </c>
      <c r="AV209" s="13" t="s">
        <v>78</v>
      </c>
      <c r="AW209" s="13" t="s">
        <v>33</v>
      </c>
      <c r="AX209" s="13" t="s">
        <v>71</v>
      </c>
      <c r="AY209" s="241" t="s">
        <v>129</v>
      </c>
    </row>
    <row r="210" s="14" customFormat="1">
      <c r="A210" s="14"/>
      <c r="B210" s="242"/>
      <c r="C210" s="243"/>
      <c r="D210" s="227" t="s">
        <v>140</v>
      </c>
      <c r="E210" s="244" t="s">
        <v>19</v>
      </c>
      <c r="F210" s="245" t="s">
        <v>631</v>
      </c>
      <c r="G210" s="243"/>
      <c r="H210" s="246">
        <v>19.140000000000001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140</v>
      </c>
      <c r="AU210" s="252" t="s">
        <v>80</v>
      </c>
      <c r="AV210" s="14" t="s">
        <v>80</v>
      </c>
      <c r="AW210" s="14" t="s">
        <v>33</v>
      </c>
      <c r="AX210" s="14" t="s">
        <v>71</v>
      </c>
      <c r="AY210" s="252" t="s">
        <v>129</v>
      </c>
    </row>
    <row r="211" s="13" customFormat="1">
      <c r="A211" s="13"/>
      <c r="B211" s="232"/>
      <c r="C211" s="233"/>
      <c r="D211" s="227" t="s">
        <v>140</v>
      </c>
      <c r="E211" s="234" t="s">
        <v>19</v>
      </c>
      <c r="F211" s="235" t="s">
        <v>577</v>
      </c>
      <c r="G211" s="233"/>
      <c r="H211" s="234" t="s">
        <v>19</v>
      </c>
      <c r="I211" s="236"/>
      <c r="J211" s="233"/>
      <c r="K211" s="233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140</v>
      </c>
      <c r="AU211" s="241" t="s">
        <v>80</v>
      </c>
      <c r="AV211" s="13" t="s">
        <v>78</v>
      </c>
      <c r="AW211" s="13" t="s">
        <v>33</v>
      </c>
      <c r="AX211" s="13" t="s">
        <v>71</v>
      </c>
      <c r="AY211" s="241" t="s">
        <v>129</v>
      </c>
    </row>
    <row r="212" s="14" customFormat="1">
      <c r="A212" s="14"/>
      <c r="B212" s="242"/>
      <c r="C212" s="243"/>
      <c r="D212" s="227" t="s">
        <v>140</v>
      </c>
      <c r="E212" s="244" t="s">
        <v>19</v>
      </c>
      <c r="F212" s="245" t="s">
        <v>632</v>
      </c>
      <c r="G212" s="243"/>
      <c r="H212" s="246">
        <v>3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140</v>
      </c>
      <c r="AU212" s="252" t="s">
        <v>80</v>
      </c>
      <c r="AV212" s="14" t="s">
        <v>80</v>
      </c>
      <c r="AW212" s="14" t="s">
        <v>33</v>
      </c>
      <c r="AX212" s="14" t="s">
        <v>71</v>
      </c>
      <c r="AY212" s="252" t="s">
        <v>129</v>
      </c>
    </row>
    <row r="213" s="15" customFormat="1">
      <c r="A213" s="15"/>
      <c r="B213" s="253"/>
      <c r="C213" s="254"/>
      <c r="D213" s="227" t="s">
        <v>140</v>
      </c>
      <c r="E213" s="255" t="s">
        <v>19</v>
      </c>
      <c r="F213" s="256" t="s">
        <v>155</v>
      </c>
      <c r="G213" s="254"/>
      <c r="H213" s="257">
        <v>26.41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3" t="s">
        <v>140</v>
      </c>
      <c r="AU213" s="263" t="s">
        <v>80</v>
      </c>
      <c r="AV213" s="15" t="s">
        <v>136</v>
      </c>
      <c r="AW213" s="15" t="s">
        <v>33</v>
      </c>
      <c r="AX213" s="15" t="s">
        <v>78</v>
      </c>
      <c r="AY213" s="263" t="s">
        <v>129</v>
      </c>
    </row>
    <row r="214" s="2" customFormat="1" ht="37.8" customHeight="1">
      <c r="A214" s="40"/>
      <c r="B214" s="41"/>
      <c r="C214" s="214" t="s">
        <v>259</v>
      </c>
      <c r="D214" s="214" t="s">
        <v>131</v>
      </c>
      <c r="E214" s="215" t="s">
        <v>662</v>
      </c>
      <c r="F214" s="216" t="s">
        <v>663</v>
      </c>
      <c r="G214" s="217" t="s">
        <v>171</v>
      </c>
      <c r="H214" s="218">
        <v>3</v>
      </c>
      <c r="I214" s="219"/>
      <c r="J214" s="220">
        <f>ROUND(I214*H214,2)</f>
        <v>0</v>
      </c>
      <c r="K214" s="216" t="s">
        <v>135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0.0044000000000000003</v>
      </c>
      <c r="R214" s="223">
        <f>Q214*H214</f>
        <v>0.0132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136</v>
      </c>
      <c r="AT214" s="225" t="s">
        <v>131</v>
      </c>
      <c r="AU214" s="225" t="s">
        <v>80</v>
      </c>
      <c r="AY214" s="19" t="s">
        <v>129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78</v>
      </c>
      <c r="BK214" s="226">
        <f>ROUND(I214*H214,2)</f>
        <v>0</v>
      </c>
      <c r="BL214" s="19" t="s">
        <v>136</v>
      </c>
      <c r="BM214" s="225" t="s">
        <v>664</v>
      </c>
    </row>
    <row r="215" s="13" customFormat="1">
      <c r="A215" s="13"/>
      <c r="B215" s="232"/>
      <c r="C215" s="233"/>
      <c r="D215" s="227" t="s">
        <v>140</v>
      </c>
      <c r="E215" s="234" t="s">
        <v>19</v>
      </c>
      <c r="F215" s="235" t="s">
        <v>577</v>
      </c>
      <c r="G215" s="233"/>
      <c r="H215" s="234" t="s">
        <v>19</v>
      </c>
      <c r="I215" s="236"/>
      <c r="J215" s="233"/>
      <c r="K215" s="233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140</v>
      </c>
      <c r="AU215" s="241" t="s">
        <v>80</v>
      </c>
      <c r="AV215" s="13" t="s">
        <v>78</v>
      </c>
      <c r="AW215" s="13" t="s">
        <v>33</v>
      </c>
      <c r="AX215" s="13" t="s">
        <v>71</v>
      </c>
      <c r="AY215" s="241" t="s">
        <v>129</v>
      </c>
    </row>
    <row r="216" s="14" customFormat="1">
      <c r="A216" s="14"/>
      <c r="B216" s="242"/>
      <c r="C216" s="243"/>
      <c r="D216" s="227" t="s">
        <v>140</v>
      </c>
      <c r="E216" s="244" t="s">
        <v>19</v>
      </c>
      <c r="F216" s="245" t="s">
        <v>632</v>
      </c>
      <c r="G216" s="243"/>
      <c r="H216" s="246">
        <v>3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140</v>
      </c>
      <c r="AU216" s="252" t="s">
        <v>80</v>
      </c>
      <c r="AV216" s="14" t="s">
        <v>80</v>
      </c>
      <c r="AW216" s="14" t="s">
        <v>33</v>
      </c>
      <c r="AX216" s="14" t="s">
        <v>78</v>
      </c>
      <c r="AY216" s="252" t="s">
        <v>129</v>
      </c>
    </row>
    <row r="217" s="2" customFormat="1" ht="37.8" customHeight="1">
      <c r="A217" s="40"/>
      <c r="B217" s="41"/>
      <c r="C217" s="214" t="s">
        <v>266</v>
      </c>
      <c r="D217" s="214" t="s">
        <v>131</v>
      </c>
      <c r="E217" s="215" t="s">
        <v>665</v>
      </c>
      <c r="F217" s="216" t="s">
        <v>666</v>
      </c>
      <c r="G217" s="217" t="s">
        <v>178</v>
      </c>
      <c r="H217" s="218">
        <v>2</v>
      </c>
      <c r="I217" s="219"/>
      <c r="J217" s="220">
        <f>ROUND(I217*H217,2)</f>
        <v>0</v>
      </c>
      <c r="K217" s="216" t="s">
        <v>269</v>
      </c>
      <c r="L217" s="46"/>
      <c r="M217" s="221" t="s">
        <v>19</v>
      </c>
      <c r="N217" s="222" t="s">
        <v>42</v>
      </c>
      <c r="O217" s="86"/>
      <c r="P217" s="223">
        <f>O217*H217</f>
        <v>0</v>
      </c>
      <c r="Q217" s="223">
        <v>1.75E-06</v>
      </c>
      <c r="R217" s="223">
        <f>Q217*H217</f>
        <v>3.4999999999999999E-06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136</v>
      </c>
      <c r="AT217" s="225" t="s">
        <v>131</v>
      </c>
      <c r="AU217" s="225" t="s">
        <v>80</v>
      </c>
      <c r="AY217" s="19" t="s">
        <v>129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78</v>
      </c>
      <c r="BK217" s="226">
        <f>ROUND(I217*H217,2)</f>
        <v>0</v>
      </c>
      <c r="BL217" s="19" t="s">
        <v>136</v>
      </c>
      <c r="BM217" s="225" t="s">
        <v>667</v>
      </c>
    </row>
    <row r="218" s="2" customFormat="1" ht="24.15" customHeight="1">
      <c r="A218" s="40"/>
      <c r="B218" s="41"/>
      <c r="C218" s="264" t="s">
        <v>271</v>
      </c>
      <c r="D218" s="264" t="s">
        <v>254</v>
      </c>
      <c r="E218" s="265" t="s">
        <v>668</v>
      </c>
      <c r="F218" s="266" t="s">
        <v>669</v>
      </c>
      <c r="G218" s="267" t="s">
        <v>178</v>
      </c>
      <c r="H218" s="268">
        <v>2</v>
      </c>
      <c r="I218" s="269"/>
      <c r="J218" s="270">
        <f>ROUND(I218*H218,2)</f>
        <v>0</v>
      </c>
      <c r="K218" s="266" t="s">
        <v>135</v>
      </c>
      <c r="L218" s="271"/>
      <c r="M218" s="272" t="s">
        <v>19</v>
      </c>
      <c r="N218" s="273" t="s">
        <v>42</v>
      </c>
      <c r="O218" s="86"/>
      <c r="P218" s="223">
        <f>O218*H218</f>
        <v>0</v>
      </c>
      <c r="Q218" s="223">
        <v>0.0015</v>
      </c>
      <c r="R218" s="223">
        <f>Q218*H218</f>
        <v>0.0030000000000000001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175</v>
      </c>
      <c r="AT218" s="225" t="s">
        <v>254</v>
      </c>
      <c r="AU218" s="225" t="s">
        <v>80</v>
      </c>
      <c r="AY218" s="19" t="s">
        <v>129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78</v>
      </c>
      <c r="BK218" s="226">
        <f>ROUND(I218*H218,2)</f>
        <v>0</v>
      </c>
      <c r="BL218" s="19" t="s">
        <v>136</v>
      </c>
      <c r="BM218" s="225" t="s">
        <v>670</v>
      </c>
    </row>
    <row r="219" s="2" customFormat="1" ht="24.15" customHeight="1">
      <c r="A219" s="40"/>
      <c r="B219" s="41"/>
      <c r="C219" s="214" t="s">
        <v>279</v>
      </c>
      <c r="D219" s="214" t="s">
        <v>131</v>
      </c>
      <c r="E219" s="215" t="s">
        <v>671</v>
      </c>
      <c r="F219" s="216" t="s">
        <v>672</v>
      </c>
      <c r="G219" s="217" t="s">
        <v>178</v>
      </c>
      <c r="H219" s="218">
        <v>9</v>
      </c>
      <c r="I219" s="219"/>
      <c r="J219" s="220">
        <f>ROUND(I219*H219,2)</f>
        <v>0</v>
      </c>
      <c r="K219" s="216" t="s">
        <v>135</v>
      </c>
      <c r="L219" s="46"/>
      <c r="M219" s="221" t="s">
        <v>19</v>
      </c>
      <c r="N219" s="222" t="s">
        <v>42</v>
      </c>
      <c r="O219" s="86"/>
      <c r="P219" s="223">
        <f>O219*H219</f>
        <v>0</v>
      </c>
      <c r="Q219" s="223">
        <v>7.3999999999999996E-05</v>
      </c>
      <c r="R219" s="223">
        <f>Q219*H219</f>
        <v>0.00066599999999999993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136</v>
      </c>
      <c r="AT219" s="225" t="s">
        <v>131</v>
      </c>
      <c r="AU219" s="225" t="s">
        <v>80</v>
      </c>
      <c r="AY219" s="19" t="s">
        <v>129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78</v>
      </c>
      <c r="BK219" s="226">
        <f>ROUND(I219*H219,2)</f>
        <v>0</v>
      </c>
      <c r="BL219" s="19" t="s">
        <v>136</v>
      </c>
      <c r="BM219" s="225" t="s">
        <v>673</v>
      </c>
    </row>
    <row r="220" s="13" customFormat="1">
      <c r="A220" s="13"/>
      <c r="B220" s="232"/>
      <c r="C220" s="233"/>
      <c r="D220" s="227" t="s">
        <v>140</v>
      </c>
      <c r="E220" s="234" t="s">
        <v>19</v>
      </c>
      <c r="F220" s="235" t="s">
        <v>674</v>
      </c>
      <c r="G220" s="233"/>
      <c r="H220" s="234" t="s">
        <v>19</v>
      </c>
      <c r="I220" s="236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140</v>
      </c>
      <c r="AU220" s="241" t="s">
        <v>80</v>
      </c>
      <c r="AV220" s="13" t="s">
        <v>78</v>
      </c>
      <c r="AW220" s="13" t="s">
        <v>33</v>
      </c>
      <c r="AX220" s="13" t="s">
        <v>71</v>
      </c>
      <c r="AY220" s="241" t="s">
        <v>129</v>
      </c>
    </row>
    <row r="221" s="14" customFormat="1">
      <c r="A221" s="14"/>
      <c r="B221" s="242"/>
      <c r="C221" s="243"/>
      <c r="D221" s="227" t="s">
        <v>140</v>
      </c>
      <c r="E221" s="244" t="s">
        <v>19</v>
      </c>
      <c r="F221" s="245" t="s">
        <v>675</v>
      </c>
      <c r="G221" s="243"/>
      <c r="H221" s="246">
        <v>9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140</v>
      </c>
      <c r="AU221" s="252" t="s">
        <v>80</v>
      </c>
      <c r="AV221" s="14" t="s">
        <v>80</v>
      </c>
      <c r="AW221" s="14" t="s">
        <v>33</v>
      </c>
      <c r="AX221" s="14" t="s">
        <v>78</v>
      </c>
      <c r="AY221" s="252" t="s">
        <v>129</v>
      </c>
    </row>
    <row r="222" s="2" customFormat="1" ht="24.15" customHeight="1">
      <c r="A222" s="40"/>
      <c r="B222" s="41"/>
      <c r="C222" s="214" t="s">
        <v>288</v>
      </c>
      <c r="D222" s="214" t="s">
        <v>131</v>
      </c>
      <c r="E222" s="215" t="s">
        <v>676</v>
      </c>
      <c r="F222" s="216" t="s">
        <v>677</v>
      </c>
      <c r="G222" s="217" t="s">
        <v>200</v>
      </c>
      <c r="H222" s="218">
        <v>4.5</v>
      </c>
      <c r="I222" s="219"/>
      <c r="J222" s="220">
        <f>ROUND(I222*H222,2)</f>
        <v>0</v>
      </c>
      <c r="K222" s="216" t="s">
        <v>135</v>
      </c>
      <c r="L222" s="46"/>
      <c r="M222" s="221" t="s">
        <v>19</v>
      </c>
      <c r="N222" s="222" t="s">
        <v>42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1.5600000000000001</v>
      </c>
      <c r="T222" s="224">
        <f>S222*H222</f>
        <v>7.0200000000000005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136</v>
      </c>
      <c r="AT222" s="225" t="s">
        <v>131</v>
      </c>
      <c r="AU222" s="225" t="s">
        <v>80</v>
      </c>
      <c r="AY222" s="19" t="s">
        <v>129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78</v>
      </c>
      <c r="BK222" s="226">
        <f>ROUND(I222*H222,2)</f>
        <v>0</v>
      </c>
      <c r="BL222" s="19" t="s">
        <v>136</v>
      </c>
      <c r="BM222" s="225" t="s">
        <v>678</v>
      </c>
    </row>
    <row r="223" s="13" customFormat="1">
      <c r="A223" s="13"/>
      <c r="B223" s="232"/>
      <c r="C223" s="233"/>
      <c r="D223" s="227" t="s">
        <v>140</v>
      </c>
      <c r="E223" s="234" t="s">
        <v>19</v>
      </c>
      <c r="F223" s="235" t="s">
        <v>679</v>
      </c>
      <c r="G223" s="233"/>
      <c r="H223" s="234" t="s">
        <v>19</v>
      </c>
      <c r="I223" s="236"/>
      <c r="J223" s="233"/>
      <c r="K223" s="233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140</v>
      </c>
      <c r="AU223" s="241" t="s">
        <v>80</v>
      </c>
      <c r="AV223" s="13" t="s">
        <v>78</v>
      </c>
      <c r="AW223" s="13" t="s">
        <v>33</v>
      </c>
      <c r="AX223" s="13" t="s">
        <v>71</v>
      </c>
      <c r="AY223" s="241" t="s">
        <v>129</v>
      </c>
    </row>
    <row r="224" s="14" customFormat="1">
      <c r="A224" s="14"/>
      <c r="B224" s="242"/>
      <c r="C224" s="243"/>
      <c r="D224" s="227" t="s">
        <v>140</v>
      </c>
      <c r="E224" s="244" t="s">
        <v>19</v>
      </c>
      <c r="F224" s="245" t="s">
        <v>680</v>
      </c>
      <c r="G224" s="243"/>
      <c r="H224" s="246">
        <v>4.5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140</v>
      </c>
      <c r="AU224" s="252" t="s">
        <v>80</v>
      </c>
      <c r="AV224" s="14" t="s">
        <v>80</v>
      </c>
      <c r="AW224" s="14" t="s">
        <v>33</v>
      </c>
      <c r="AX224" s="14" t="s">
        <v>78</v>
      </c>
      <c r="AY224" s="252" t="s">
        <v>129</v>
      </c>
    </row>
    <row r="225" s="2" customFormat="1" ht="24.15" customHeight="1">
      <c r="A225" s="40"/>
      <c r="B225" s="41"/>
      <c r="C225" s="214" t="s">
        <v>296</v>
      </c>
      <c r="D225" s="214" t="s">
        <v>131</v>
      </c>
      <c r="E225" s="215" t="s">
        <v>681</v>
      </c>
      <c r="F225" s="216" t="s">
        <v>682</v>
      </c>
      <c r="G225" s="217" t="s">
        <v>200</v>
      </c>
      <c r="H225" s="218">
        <v>1.5540000000000001</v>
      </c>
      <c r="I225" s="219"/>
      <c r="J225" s="220">
        <f>ROUND(I225*H225,2)</f>
        <v>0</v>
      </c>
      <c r="K225" s="216" t="s">
        <v>135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1.9199999999999999</v>
      </c>
      <c r="T225" s="224">
        <f>S225*H225</f>
        <v>2.9836800000000001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136</v>
      </c>
      <c r="AT225" s="225" t="s">
        <v>131</v>
      </c>
      <c r="AU225" s="225" t="s">
        <v>80</v>
      </c>
      <c r="AY225" s="19" t="s">
        <v>129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78</v>
      </c>
      <c r="BK225" s="226">
        <f>ROUND(I225*H225,2)</f>
        <v>0</v>
      </c>
      <c r="BL225" s="19" t="s">
        <v>136</v>
      </c>
      <c r="BM225" s="225" t="s">
        <v>683</v>
      </c>
    </row>
    <row r="226" s="13" customFormat="1">
      <c r="A226" s="13"/>
      <c r="B226" s="232"/>
      <c r="C226" s="233"/>
      <c r="D226" s="227" t="s">
        <v>140</v>
      </c>
      <c r="E226" s="234" t="s">
        <v>19</v>
      </c>
      <c r="F226" s="235" t="s">
        <v>679</v>
      </c>
      <c r="G226" s="233"/>
      <c r="H226" s="234" t="s">
        <v>19</v>
      </c>
      <c r="I226" s="236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140</v>
      </c>
      <c r="AU226" s="241" t="s">
        <v>80</v>
      </c>
      <c r="AV226" s="13" t="s">
        <v>78</v>
      </c>
      <c r="AW226" s="13" t="s">
        <v>33</v>
      </c>
      <c r="AX226" s="13" t="s">
        <v>71</v>
      </c>
      <c r="AY226" s="241" t="s">
        <v>129</v>
      </c>
    </row>
    <row r="227" s="14" customFormat="1">
      <c r="A227" s="14"/>
      <c r="B227" s="242"/>
      <c r="C227" s="243"/>
      <c r="D227" s="227" t="s">
        <v>140</v>
      </c>
      <c r="E227" s="244" t="s">
        <v>19</v>
      </c>
      <c r="F227" s="245" t="s">
        <v>684</v>
      </c>
      <c r="G227" s="243"/>
      <c r="H227" s="246">
        <v>1.5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140</v>
      </c>
      <c r="AU227" s="252" t="s">
        <v>80</v>
      </c>
      <c r="AV227" s="14" t="s">
        <v>80</v>
      </c>
      <c r="AW227" s="14" t="s">
        <v>33</v>
      </c>
      <c r="AX227" s="14" t="s">
        <v>71</v>
      </c>
      <c r="AY227" s="252" t="s">
        <v>129</v>
      </c>
    </row>
    <row r="228" s="13" customFormat="1">
      <c r="A228" s="13"/>
      <c r="B228" s="232"/>
      <c r="C228" s="233"/>
      <c r="D228" s="227" t="s">
        <v>140</v>
      </c>
      <c r="E228" s="234" t="s">
        <v>19</v>
      </c>
      <c r="F228" s="235" t="s">
        <v>685</v>
      </c>
      <c r="G228" s="233"/>
      <c r="H228" s="234" t="s">
        <v>19</v>
      </c>
      <c r="I228" s="236"/>
      <c r="J228" s="233"/>
      <c r="K228" s="233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140</v>
      </c>
      <c r="AU228" s="241" t="s">
        <v>80</v>
      </c>
      <c r="AV228" s="13" t="s">
        <v>78</v>
      </c>
      <c r="AW228" s="13" t="s">
        <v>33</v>
      </c>
      <c r="AX228" s="13" t="s">
        <v>71</v>
      </c>
      <c r="AY228" s="241" t="s">
        <v>129</v>
      </c>
    </row>
    <row r="229" s="14" customFormat="1">
      <c r="A229" s="14"/>
      <c r="B229" s="242"/>
      <c r="C229" s="243"/>
      <c r="D229" s="227" t="s">
        <v>140</v>
      </c>
      <c r="E229" s="244" t="s">
        <v>19</v>
      </c>
      <c r="F229" s="245" t="s">
        <v>686</v>
      </c>
      <c r="G229" s="243"/>
      <c r="H229" s="246">
        <v>0.053999999999999999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140</v>
      </c>
      <c r="AU229" s="252" t="s">
        <v>80</v>
      </c>
      <c r="AV229" s="14" t="s">
        <v>80</v>
      </c>
      <c r="AW229" s="14" t="s">
        <v>33</v>
      </c>
      <c r="AX229" s="14" t="s">
        <v>71</v>
      </c>
      <c r="AY229" s="252" t="s">
        <v>129</v>
      </c>
    </row>
    <row r="230" s="15" customFormat="1">
      <c r="A230" s="15"/>
      <c r="B230" s="253"/>
      <c r="C230" s="254"/>
      <c r="D230" s="227" t="s">
        <v>140</v>
      </c>
      <c r="E230" s="255" t="s">
        <v>19</v>
      </c>
      <c r="F230" s="256" t="s">
        <v>155</v>
      </c>
      <c r="G230" s="254"/>
      <c r="H230" s="257">
        <v>1.5540000000000001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140</v>
      </c>
      <c r="AU230" s="263" t="s">
        <v>80</v>
      </c>
      <c r="AV230" s="15" t="s">
        <v>136</v>
      </c>
      <c r="AW230" s="15" t="s">
        <v>33</v>
      </c>
      <c r="AX230" s="15" t="s">
        <v>78</v>
      </c>
      <c r="AY230" s="263" t="s">
        <v>129</v>
      </c>
    </row>
    <row r="231" s="2" customFormat="1" ht="14.4" customHeight="1">
      <c r="A231" s="40"/>
      <c r="B231" s="41"/>
      <c r="C231" s="214" t="s">
        <v>300</v>
      </c>
      <c r="D231" s="214" t="s">
        <v>131</v>
      </c>
      <c r="E231" s="215" t="s">
        <v>687</v>
      </c>
      <c r="F231" s="216" t="s">
        <v>688</v>
      </c>
      <c r="G231" s="217" t="s">
        <v>171</v>
      </c>
      <c r="H231" s="218">
        <v>26.41</v>
      </c>
      <c r="I231" s="219"/>
      <c r="J231" s="220">
        <f>ROUND(I231*H231,2)</f>
        <v>0</v>
      </c>
      <c r="K231" s="216" t="s">
        <v>135</v>
      </c>
      <c r="L231" s="46"/>
      <c r="M231" s="221" t="s">
        <v>19</v>
      </c>
      <c r="N231" s="222" t="s">
        <v>42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136</v>
      </c>
      <c r="AT231" s="225" t="s">
        <v>131</v>
      </c>
      <c r="AU231" s="225" t="s">
        <v>80</v>
      </c>
      <c r="AY231" s="19" t="s">
        <v>129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78</v>
      </c>
      <c r="BK231" s="226">
        <f>ROUND(I231*H231,2)</f>
        <v>0</v>
      </c>
      <c r="BL231" s="19" t="s">
        <v>136</v>
      </c>
      <c r="BM231" s="225" t="s">
        <v>689</v>
      </c>
    </row>
    <row r="232" s="13" customFormat="1">
      <c r="A232" s="13"/>
      <c r="B232" s="232"/>
      <c r="C232" s="233"/>
      <c r="D232" s="227" t="s">
        <v>140</v>
      </c>
      <c r="E232" s="234" t="s">
        <v>19</v>
      </c>
      <c r="F232" s="235" t="s">
        <v>573</v>
      </c>
      <c r="G232" s="233"/>
      <c r="H232" s="234" t="s">
        <v>19</v>
      </c>
      <c r="I232" s="236"/>
      <c r="J232" s="233"/>
      <c r="K232" s="233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140</v>
      </c>
      <c r="AU232" s="241" t="s">
        <v>80</v>
      </c>
      <c r="AV232" s="13" t="s">
        <v>78</v>
      </c>
      <c r="AW232" s="13" t="s">
        <v>33</v>
      </c>
      <c r="AX232" s="13" t="s">
        <v>71</v>
      </c>
      <c r="AY232" s="241" t="s">
        <v>129</v>
      </c>
    </row>
    <row r="233" s="14" customFormat="1">
      <c r="A233" s="14"/>
      <c r="B233" s="242"/>
      <c r="C233" s="243"/>
      <c r="D233" s="227" t="s">
        <v>140</v>
      </c>
      <c r="E233" s="244" t="s">
        <v>19</v>
      </c>
      <c r="F233" s="245" t="s">
        <v>630</v>
      </c>
      <c r="G233" s="243"/>
      <c r="H233" s="246">
        <v>4.2699999999999996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140</v>
      </c>
      <c r="AU233" s="252" t="s">
        <v>80</v>
      </c>
      <c r="AV233" s="14" t="s">
        <v>80</v>
      </c>
      <c r="AW233" s="14" t="s">
        <v>33</v>
      </c>
      <c r="AX233" s="14" t="s">
        <v>71</v>
      </c>
      <c r="AY233" s="252" t="s">
        <v>129</v>
      </c>
    </row>
    <row r="234" s="13" customFormat="1">
      <c r="A234" s="13"/>
      <c r="B234" s="232"/>
      <c r="C234" s="233"/>
      <c r="D234" s="227" t="s">
        <v>140</v>
      </c>
      <c r="E234" s="234" t="s">
        <v>19</v>
      </c>
      <c r="F234" s="235" t="s">
        <v>575</v>
      </c>
      <c r="G234" s="233"/>
      <c r="H234" s="234" t="s">
        <v>19</v>
      </c>
      <c r="I234" s="236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140</v>
      </c>
      <c r="AU234" s="241" t="s">
        <v>80</v>
      </c>
      <c r="AV234" s="13" t="s">
        <v>78</v>
      </c>
      <c r="AW234" s="13" t="s">
        <v>33</v>
      </c>
      <c r="AX234" s="13" t="s">
        <v>71</v>
      </c>
      <c r="AY234" s="241" t="s">
        <v>129</v>
      </c>
    </row>
    <row r="235" s="14" customFormat="1">
      <c r="A235" s="14"/>
      <c r="B235" s="242"/>
      <c r="C235" s="243"/>
      <c r="D235" s="227" t="s">
        <v>140</v>
      </c>
      <c r="E235" s="244" t="s">
        <v>19</v>
      </c>
      <c r="F235" s="245" t="s">
        <v>631</v>
      </c>
      <c r="G235" s="243"/>
      <c r="H235" s="246">
        <v>19.140000000000001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140</v>
      </c>
      <c r="AU235" s="252" t="s">
        <v>80</v>
      </c>
      <c r="AV235" s="14" t="s">
        <v>80</v>
      </c>
      <c r="AW235" s="14" t="s">
        <v>33</v>
      </c>
      <c r="AX235" s="14" t="s">
        <v>71</v>
      </c>
      <c r="AY235" s="252" t="s">
        <v>129</v>
      </c>
    </row>
    <row r="236" s="13" customFormat="1">
      <c r="A236" s="13"/>
      <c r="B236" s="232"/>
      <c r="C236" s="233"/>
      <c r="D236" s="227" t="s">
        <v>140</v>
      </c>
      <c r="E236" s="234" t="s">
        <v>19</v>
      </c>
      <c r="F236" s="235" t="s">
        <v>577</v>
      </c>
      <c r="G236" s="233"/>
      <c r="H236" s="234" t="s">
        <v>19</v>
      </c>
      <c r="I236" s="236"/>
      <c r="J236" s="233"/>
      <c r="K236" s="233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140</v>
      </c>
      <c r="AU236" s="241" t="s">
        <v>80</v>
      </c>
      <c r="AV236" s="13" t="s">
        <v>78</v>
      </c>
      <c r="AW236" s="13" t="s">
        <v>33</v>
      </c>
      <c r="AX236" s="13" t="s">
        <v>71</v>
      </c>
      <c r="AY236" s="241" t="s">
        <v>129</v>
      </c>
    </row>
    <row r="237" s="14" customFormat="1">
      <c r="A237" s="14"/>
      <c r="B237" s="242"/>
      <c r="C237" s="243"/>
      <c r="D237" s="227" t="s">
        <v>140</v>
      </c>
      <c r="E237" s="244" t="s">
        <v>19</v>
      </c>
      <c r="F237" s="245" t="s">
        <v>632</v>
      </c>
      <c r="G237" s="243"/>
      <c r="H237" s="246">
        <v>3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140</v>
      </c>
      <c r="AU237" s="252" t="s">
        <v>80</v>
      </c>
      <c r="AV237" s="14" t="s">
        <v>80</v>
      </c>
      <c r="AW237" s="14" t="s">
        <v>33</v>
      </c>
      <c r="AX237" s="14" t="s">
        <v>71</v>
      </c>
      <c r="AY237" s="252" t="s">
        <v>129</v>
      </c>
    </row>
    <row r="238" s="15" customFormat="1">
      <c r="A238" s="15"/>
      <c r="B238" s="253"/>
      <c r="C238" s="254"/>
      <c r="D238" s="227" t="s">
        <v>140</v>
      </c>
      <c r="E238" s="255" t="s">
        <v>19</v>
      </c>
      <c r="F238" s="256" t="s">
        <v>155</v>
      </c>
      <c r="G238" s="254"/>
      <c r="H238" s="257">
        <v>26.41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140</v>
      </c>
      <c r="AU238" s="263" t="s">
        <v>80</v>
      </c>
      <c r="AV238" s="15" t="s">
        <v>136</v>
      </c>
      <c r="AW238" s="15" t="s">
        <v>33</v>
      </c>
      <c r="AX238" s="15" t="s">
        <v>78</v>
      </c>
      <c r="AY238" s="263" t="s">
        <v>129</v>
      </c>
    </row>
    <row r="239" s="2" customFormat="1" ht="24.15" customHeight="1">
      <c r="A239" s="40"/>
      <c r="B239" s="41"/>
      <c r="C239" s="214" t="s">
        <v>304</v>
      </c>
      <c r="D239" s="214" t="s">
        <v>131</v>
      </c>
      <c r="E239" s="215" t="s">
        <v>690</v>
      </c>
      <c r="F239" s="216" t="s">
        <v>691</v>
      </c>
      <c r="G239" s="217" t="s">
        <v>178</v>
      </c>
      <c r="H239" s="218">
        <v>8</v>
      </c>
      <c r="I239" s="219"/>
      <c r="J239" s="220">
        <f>ROUND(I239*H239,2)</f>
        <v>0</v>
      </c>
      <c r="K239" s="216" t="s">
        <v>135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0.010186000000000001</v>
      </c>
      <c r="R239" s="223">
        <f>Q239*H239</f>
        <v>0.081488000000000005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136</v>
      </c>
      <c r="AT239" s="225" t="s">
        <v>131</v>
      </c>
      <c r="AU239" s="225" t="s">
        <v>80</v>
      </c>
      <c r="AY239" s="19" t="s">
        <v>129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78</v>
      </c>
      <c r="BK239" s="226">
        <f>ROUND(I239*H239,2)</f>
        <v>0</v>
      </c>
      <c r="BL239" s="19" t="s">
        <v>136</v>
      </c>
      <c r="BM239" s="225" t="s">
        <v>692</v>
      </c>
    </row>
    <row r="240" s="13" customFormat="1">
      <c r="A240" s="13"/>
      <c r="B240" s="232"/>
      <c r="C240" s="233"/>
      <c r="D240" s="227" t="s">
        <v>140</v>
      </c>
      <c r="E240" s="234" t="s">
        <v>19</v>
      </c>
      <c r="F240" s="235" t="s">
        <v>582</v>
      </c>
      <c r="G240" s="233"/>
      <c r="H240" s="234" t="s">
        <v>19</v>
      </c>
      <c r="I240" s="236"/>
      <c r="J240" s="233"/>
      <c r="K240" s="233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140</v>
      </c>
      <c r="AU240" s="241" t="s">
        <v>80</v>
      </c>
      <c r="AV240" s="13" t="s">
        <v>78</v>
      </c>
      <c r="AW240" s="13" t="s">
        <v>33</v>
      </c>
      <c r="AX240" s="13" t="s">
        <v>71</v>
      </c>
      <c r="AY240" s="241" t="s">
        <v>129</v>
      </c>
    </row>
    <row r="241" s="14" customFormat="1">
      <c r="A241" s="14"/>
      <c r="B241" s="242"/>
      <c r="C241" s="243"/>
      <c r="D241" s="227" t="s">
        <v>140</v>
      </c>
      <c r="E241" s="244" t="s">
        <v>19</v>
      </c>
      <c r="F241" s="245" t="s">
        <v>693</v>
      </c>
      <c r="G241" s="243"/>
      <c r="H241" s="246">
        <v>8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140</v>
      </c>
      <c r="AU241" s="252" t="s">
        <v>80</v>
      </c>
      <c r="AV241" s="14" t="s">
        <v>80</v>
      </c>
      <c r="AW241" s="14" t="s">
        <v>33</v>
      </c>
      <c r="AX241" s="14" t="s">
        <v>78</v>
      </c>
      <c r="AY241" s="252" t="s">
        <v>129</v>
      </c>
    </row>
    <row r="242" s="2" customFormat="1" ht="14.4" customHeight="1">
      <c r="A242" s="40"/>
      <c r="B242" s="41"/>
      <c r="C242" s="264" t="s">
        <v>309</v>
      </c>
      <c r="D242" s="264" t="s">
        <v>254</v>
      </c>
      <c r="E242" s="265" t="s">
        <v>694</v>
      </c>
      <c r="F242" s="266" t="s">
        <v>695</v>
      </c>
      <c r="G242" s="267" t="s">
        <v>178</v>
      </c>
      <c r="H242" s="268">
        <v>4</v>
      </c>
      <c r="I242" s="269"/>
      <c r="J242" s="270">
        <f>ROUND(I242*H242,2)</f>
        <v>0</v>
      </c>
      <c r="K242" s="266" t="s">
        <v>135</v>
      </c>
      <c r="L242" s="271"/>
      <c r="M242" s="272" t="s">
        <v>19</v>
      </c>
      <c r="N242" s="273" t="s">
        <v>42</v>
      </c>
      <c r="O242" s="86"/>
      <c r="P242" s="223">
        <f>O242*H242</f>
        <v>0</v>
      </c>
      <c r="Q242" s="223">
        <v>0.50600000000000001</v>
      </c>
      <c r="R242" s="223">
        <f>Q242*H242</f>
        <v>2.024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175</v>
      </c>
      <c r="AT242" s="225" t="s">
        <v>254</v>
      </c>
      <c r="AU242" s="225" t="s">
        <v>80</v>
      </c>
      <c r="AY242" s="19" t="s">
        <v>129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78</v>
      </c>
      <c r="BK242" s="226">
        <f>ROUND(I242*H242,2)</f>
        <v>0</v>
      </c>
      <c r="BL242" s="19" t="s">
        <v>136</v>
      </c>
      <c r="BM242" s="225" t="s">
        <v>696</v>
      </c>
    </row>
    <row r="243" s="2" customFormat="1" ht="14.4" customHeight="1">
      <c r="A243" s="40"/>
      <c r="B243" s="41"/>
      <c r="C243" s="264" t="s">
        <v>314</v>
      </c>
      <c r="D243" s="264" t="s">
        <v>254</v>
      </c>
      <c r="E243" s="265" t="s">
        <v>697</v>
      </c>
      <c r="F243" s="266" t="s">
        <v>698</v>
      </c>
      <c r="G243" s="267" t="s">
        <v>178</v>
      </c>
      <c r="H243" s="268">
        <v>4</v>
      </c>
      <c r="I243" s="269"/>
      <c r="J243" s="270">
        <f>ROUND(I243*H243,2)</f>
        <v>0</v>
      </c>
      <c r="K243" s="266" t="s">
        <v>135</v>
      </c>
      <c r="L243" s="271"/>
      <c r="M243" s="272" t="s">
        <v>19</v>
      </c>
      <c r="N243" s="273" t="s">
        <v>42</v>
      </c>
      <c r="O243" s="86"/>
      <c r="P243" s="223">
        <f>O243*H243</f>
        <v>0</v>
      </c>
      <c r="Q243" s="223">
        <v>0.254</v>
      </c>
      <c r="R243" s="223">
        <f>Q243*H243</f>
        <v>1.016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175</v>
      </c>
      <c r="AT243" s="225" t="s">
        <v>254</v>
      </c>
      <c r="AU243" s="225" t="s">
        <v>80</v>
      </c>
      <c r="AY243" s="19" t="s">
        <v>129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78</v>
      </c>
      <c r="BK243" s="226">
        <f>ROUND(I243*H243,2)</f>
        <v>0</v>
      </c>
      <c r="BL243" s="19" t="s">
        <v>136</v>
      </c>
      <c r="BM243" s="225" t="s">
        <v>699</v>
      </c>
    </row>
    <row r="244" s="2" customFormat="1" ht="24.15" customHeight="1">
      <c r="A244" s="40"/>
      <c r="B244" s="41"/>
      <c r="C244" s="214" t="s">
        <v>318</v>
      </c>
      <c r="D244" s="214" t="s">
        <v>131</v>
      </c>
      <c r="E244" s="215" t="s">
        <v>700</v>
      </c>
      <c r="F244" s="216" t="s">
        <v>701</v>
      </c>
      <c r="G244" s="217" t="s">
        <v>178</v>
      </c>
      <c r="H244" s="218">
        <v>4</v>
      </c>
      <c r="I244" s="219"/>
      <c r="J244" s="220">
        <f>ROUND(I244*H244,2)</f>
        <v>0</v>
      </c>
      <c r="K244" s="216" t="s">
        <v>135</v>
      </c>
      <c r="L244" s="46"/>
      <c r="M244" s="221" t="s">
        <v>19</v>
      </c>
      <c r="N244" s="222" t="s">
        <v>42</v>
      </c>
      <c r="O244" s="86"/>
      <c r="P244" s="223">
        <f>O244*H244</f>
        <v>0</v>
      </c>
      <c r="Q244" s="223">
        <v>0.01248</v>
      </c>
      <c r="R244" s="223">
        <f>Q244*H244</f>
        <v>0.049919999999999999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136</v>
      </c>
      <c r="AT244" s="225" t="s">
        <v>131</v>
      </c>
      <c r="AU244" s="225" t="s">
        <v>80</v>
      </c>
      <c r="AY244" s="19" t="s">
        <v>129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78</v>
      </c>
      <c r="BK244" s="226">
        <f>ROUND(I244*H244,2)</f>
        <v>0</v>
      </c>
      <c r="BL244" s="19" t="s">
        <v>136</v>
      </c>
      <c r="BM244" s="225" t="s">
        <v>702</v>
      </c>
    </row>
    <row r="245" s="13" customFormat="1">
      <c r="A245" s="13"/>
      <c r="B245" s="232"/>
      <c r="C245" s="233"/>
      <c r="D245" s="227" t="s">
        <v>140</v>
      </c>
      <c r="E245" s="234" t="s">
        <v>19</v>
      </c>
      <c r="F245" s="235" t="s">
        <v>582</v>
      </c>
      <c r="G245" s="233"/>
      <c r="H245" s="234" t="s">
        <v>19</v>
      </c>
      <c r="I245" s="236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140</v>
      </c>
      <c r="AU245" s="241" t="s">
        <v>80</v>
      </c>
      <c r="AV245" s="13" t="s">
        <v>78</v>
      </c>
      <c r="AW245" s="13" t="s">
        <v>33</v>
      </c>
      <c r="AX245" s="13" t="s">
        <v>71</v>
      </c>
      <c r="AY245" s="241" t="s">
        <v>129</v>
      </c>
    </row>
    <row r="246" s="14" customFormat="1">
      <c r="A246" s="14"/>
      <c r="B246" s="242"/>
      <c r="C246" s="243"/>
      <c r="D246" s="227" t="s">
        <v>140</v>
      </c>
      <c r="E246" s="244" t="s">
        <v>19</v>
      </c>
      <c r="F246" s="245" t="s">
        <v>136</v>
      </c>
      <c r="G246" s="243"/>
      <c r="H246" s="246">
        <v>4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140</v>
      </c>
      <c r="AU246" s="252" t="s">
        <v>80</v>
      </c>
      <c r="AV246" s="14" t="s">
        <v>80</v>
      </c>
      <c r="AW246" s="14" t="s">
        <v>33</v>
      </c>
      <c r="AX246" s="14" t="s">
        <v>78</v>
      </c>
      <c r="AY246" s="252" t="s">
        <v>129</v>
      </c>
    </row>
    <row r="247" s="2" customFormat="1" ht="24.15" customHeight="1">
      <c r="A247" s="40"/>
      <c r="B247" s="41"/>
      <c r="C247" s="264" t="s">
        <v>323</v>
      </c>
      <c r="D247" s="264" t="s">
        <v>254</v>
      </c>
      <c r="E247" s="265" t="s">
        <v>703</v>
      </c>
      <c r="F247" s="266" t="s">
        <v>704</v>
      </c>
      <c r="G247" s="267" t="s">
        <v>178</v>
      </c>
      <c r="H247" s="268">
        <v>4</v>
      </c>
      <c r="I247" s="269"/>
      <c r="J247" s="270">
        <f>ROUND(I247*H247,2)</f>
        <v>0</v>
      </c>
      <c r="K247" s="266" t="s">
        <v>135</v>
      </c>
      <c r="L247" s="271"/>
      <c r="M247" s="272" t="s">
        <v>19</v>
      </c>
      <c r="N247" s="273" t="s">
        <v>42</v>
      </c>
      <c r="O247" s="86"/>
      <c r="P247" s="223">
        <f>O247*H247</f>
        <v>0</v>
      </c>
      <c r="Q247" s="223">
        <v>0.54800000000000004</v>
      </c>
      <c r="R247" s="223">
        <f>Q247*H247</f>
        <v>2.1920000000000002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175</v>
      </c>
      <c r="AT247" s="225" t="s">
        <v>254</v>
      </c>
      <c r="AU247" s="225" t="s">
        <v>80</v>
      </c>
      <c r="AY247" s="19" t="s">
        <v>129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78</v>
      </c>
      <c r="BK247" s="226">
        <f>ROUND(I247*H247,2)</f>
        <v>0</v>
      </c>
      <c r="BL247" s="19" t="s">
        <v>136</v>
      </c>
      <c r="BM247" s="225" t="s">
        <v>705</v>
      </c>
    </row>
    <row r="248" s="2" customFormat="1" ht="24.15" customHeight="1">
      <c r="A248" s="40"/>
      <c r="B248" s="41"/>
      <c r="C248" s="214" t="s">
        <v>333</v>
      </c>
      <c r="D248" s="214" t="s">
        <v>131</v>
      </c>
      <c r="E248" s="215" t="s">
        <v>706</v>
      </c>
      <c r="F248" s="216" t="s">
        <v>707</v>
      </c>
      <c r="G248" s="217" t="s">
        <v>178</v>
      </c>
      <c r="H248" s="218">
        <v>4</v>
      </c>
      <c r="I248" s="219"/>
      <c r="J248" s="220">
        <f>ROUND(I248*H248,2)</f>
        <v>0</v>
      </c>
      <c r="K248" s="216" t="s">
        <v>135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0.028538000000000001</v>
      </c>
      <c r="R248" s="223">
        <f>Q248*H248</f>
        <v>0.114152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136</v>
      </c>
      <c r="AT248" s="225" t="s">
        <v>131</v>
      </c>
      <c r="AU248" s="225" t="s">
        <v>80</v>
      </c>
      <c r="AY248" s="19" t="s">
        <v>129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78</v>
      </c>
      <c r="BK248" s="226">
        <f>ROUND(I248*H248,2)</f>
        <v>0</v>
      </c>
      <c r="BL248" s="19" t="s">
        <v>136</v>
      </c>
      <c r="BM248" s="225" t="s">
        <v>708</v>
      </c>
    </row>
    <row r="249" s="13" customFormat="1">
      <c r="A249" s="13"/>
      <c r="B249" s="232"/>
      <c r="C249" s="233"/>
      <c r="D249" s="227" t="s">
        <v>140</v>
      </c>
      <c r="E249" s="234" t="s">
        <v>19</v>
      </c>
      <c r="F249" s="235" t="s">
        <v>582</v>
      </c>
      <c r="G249" s="233"/>
      <c r="H249" s="234" t="s">
        <v>19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140</v>
      </c>
      <c r="AU249" s="241" t="s">
        <v>80</v>
      </c>
      <c r="AV249" s="13" t="s">
        <v>78</v>
      </c>
      <c r="AW249" s="13" t="s">
        <v>33</v>
      </c>
      <c r="AX249" s="13" t="s">
        <v>71</v>
      </c>
      <c r="AY249" s="241" t="s">
        <v>129</v>
      </c>
    </row>
    <row r="250" s="14" customFormat="1">
      <c r="A250" s="14"/>
      <c r="B250" s="242"/>
      <c r="C250" s="243"/>
      <c r="D250" s="227" t="s">
        <v>140</v>
      </c>
      <c r="E250" s="244" t="s">
        <v>19</v>
      </c>
      <c r="F250" s="245" t="s">
        <v>136</v>
      </c>
      <c r="G250" s="243"/>
      <c r="H250" s="246">
        <v>4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140</v>
      </c>
      <c r="AU250" s="252" t="s">
        <v>80</v>
      </c>
      <c r="AV250" s="14" t="s">
        <v>80</v>
      </c>
      <c r="AW250" s="14" t="s">
        <v>33</v>
      </c>
      <c r="AX250" s="14" t="s">
        <v>78</v>
      </c>
      <c r="AY250" s="252" t="s">
        <v>129</v>
      </c>
    </row>
    <row r="251" s="2" customFormat="1" ht="24.15" customHeight="1">
      <c r="A251" s="40"/>
      <c r="B251" s="41"/>
      <c r="C251" s="264" t="s">
        <v>338</v>
      </c>
      <c r="D251" s="264" t="s">
        <v>254</v>
      </c>
      <c r="E251" s="265" t="s">
        <v>709</v>
      </c>
      <c r="F251" s="266" t="s">
        <v>710</v>
      </c>
      <c r="G251" s="267" t="s">
        <v>178</v>
      </c>
      <c r="H251" s="268">
        <v>4</v>
      </c>
      <c r="I251" s="269"/>
      <c r="J251" s="270">
        <f>ROUND(I251*H251,2)</f>
        <v>0</v>
      </c>
      <c r="K251" s="266" t="s">
        <v>135</v>
      </c>
      <c r="L251" s="271"/>
      <c r="M251" s="272" t="s">
        <v>19</v>
      </c>
      <c r="N251" s="273" t="s">
        <v>42</v>
      </c>
      <c r="O251" s="86"/>
      <c r="P251" s="223">
        <f>O251*H251</f>
        <v>0</v>
      </c>
      <c r="Q251" s="223">
        <v>1.817</v>
      </c>
      <c r="R251" s="223">
        <f>Q251*H251</f>
        <v>7.2679999999999998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175</v>
      </c>
      <c r="AT251" s="225" t="s">
        <v>254</v>
      </c>
      <c r="AU251" s="225" t="s">
        <v>80</v>
      </c>
      <c r="AY251" s="19" t="s">
        <v>129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78</v>
      </c>
      <c r="BK251" s="226">
        <f>ROUND(I251*H251,2)</f>
        <v>0</v>
      </c>
      <c r="BL251" s="19" t="s">
        <v>136</v>
      </c>
      <c r="BM251" s="225" t="s">
        <v>711</v>
      </c>
    </row>
    <row r="252" s="2" customFormat="1" ht="24.15" customHeight="1">
      <c r="A252" s="40"/>
      <c r="B252" s="41"/>
      <c r="C252" s="264" t="s">
        <v>343</v>
      </c>
      <c r="D252" s="264" t="s">
        <v>254</v>
      </c>
      <c r="E252" s="265" t="s">
        <v>712</v>
      </c>
      <c r="F252" s="266" t="s">
        <v>713</v>
      </c>
      <c r="G252" s="267" t="s">
        <v>178</v>
      </c>
      <c r="H252" s="268">
        <v>12</v>
      </c>
      <c r="I252" s="269"/>
      <c r="J252" s="270">
        <f>ROUND(I252*H252,2)</f>
        <v>0</v>
      </c>
      <c r="K252" s="266" t="s">
        <v>135</v>
      </c>
      <c r="L252" s="271"/>
      <c r="M252" s="272" t="s">
        <v>19</v>
      </c>
      <c r="N252" s="273" t="s">
        <v>42</v>
      </c>
      <c r="O252" s="86"/>
      <c r="P252" s="223">
        <f>O252*H252</f>
        <v>0</v>
      </c>
      <c r="Q252" s="223">
        <v>0.002</v>
      </c>
      <c r="R252" s="223">
        <f>Q252*H252</f>
        <v>0.024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175</v>
      </c>
      <c r="AT252" s="225" t="s">
        <v>254</v>
      </c>
      <c r="AU252" s="225" t="s">
        <v>80</v>
      </c>
      <c r="AY252" s="19" t="s">
        <v>129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78</v>
      </c>
      <c r="BK252" s="226">
        <f>ROUND(I252*H252,2)</f>
        <v>0</v>
      </c>
      <c r="BL252" s="19" t="s">
        <v>136</v>
      </c>
      <c r="BM252" s="225" t="s">
        <v>714</v>
      </c>
    </row>
    <row r="253" s="14" customFormat="1">
      <c r="A253" s="14"/>
      <c r="B253" s="242"/>
      <c r="C253" s="243"/>
      <c r="D253" s="227" t="s">
        <v>140</v>
      </c>
      <c r="E253" s="244" t="s">
        <v>19</v>
      </c>
      <c r="F253" s="245" t="s">
        <v>715</v>
      </c>
      <c r="G253" s="243"/>
      <c r="H253" s="246">
        <v>12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140</v>
      </c>
      <c r="AU253" s="252" t="s">
        <v>80</v>
      </c>
      <c r="AV253" s="14" t="s">
        <v>80</v>
      </c>
      <c r="AW253" s="14" t="s">
        <v>33</v>
      </c>
      <c r="AX253" s="14" t="s">
        <v>78</v>
      </c>
      <c r="AY253" s="252" t="s">
        <v>129</v>
      </c>
    </row>
    <row r="254" s="2" customFormat="1" ht="37.8" customHeight="1">
      <c r="A254" s="40"/>
      <c r="B254" s="41"/>
      <c r="C254" s="214" t="s">
        <v>349</v>
      </c>
      <c r="D254" s="214" t="s">
        <v>131</v>
      </c>
      <c r="E254" s="215" t="s">
        <v>716</v>
      </c>
      <c r="F254" s="216" t="s">
        <v>717</v>
      </c>
      <c r="G254" s="217" t="s">
        <v>178</v>
      </c>
      <c r="H254" s="218">
        <v>1</v>
      </c>
      <c r="I254" s="219"/>
      <c r="J254" s="220">
        <f>ROUND(I254*H254,2)</f>
        <v>0</v>
      </c>
      <c r="K254" s="216" t="s">
        <v>135</v>
      </c>
      <c r="L254" s="46"/>
      <c r="M254" s="221" t="s">
        <v>19</v>
      </c>
      <c r="N254" s="222" t="s">
        <v>42</v>
      </c>
      <c r="O254" s="86"/>
      <c r="P254" s="223">
        <f>O254*H254</f>
        <v>0</v>
      </c>
      <c r="Q254" s="223">
        <v>0.064508899999999994</v>
      </c>
      <c r="R254" s="223">
        <f>Q254*H254</f>
        <v>0.064508899999999994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136</v>
      </c>
      <c r="AT254" s="225" t="s">
        <v>131</v>
      </c>
      <c r="AU254" s="225" t="s">
        <v>80</v>
      </c>
      <c r="AY254" s="19" t="s">
        <v>129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78</v>
      </c>
      <c r="BK254" s="226">
        <f>ROUND(I254*H254,2)</f>
        <v>0</v>
      </c>
      <c r="BL254" s="19" t="s">
        <v>136</v>
      </c>
      <c r="BM254" s="225" t="s">
        <v>718</v>
      </c>
    </row>
    <row r="255" s="13" customFormat="1">
      <c r="A255" s="13"/>
      <c r="B255" s="232"/>
      <c r="C255" s="233"/>
      <c r="D255" s="227" t="s">
        <v>140</v>
      </c>
      <c r="E255" s="234" t="s">
        <v>19</v>
      </c>
      <c r="F255" s="235" t="s">
        <v>585</v>
      </c>
      <c r="G255" s="233"/>
      <c r="H255" s="234" t="s">
        <v>19</v>
      </c>
      <c r="I255" s="236"/>
      <c r="J255" s="233"/>
      <c r="K255" s="233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140</v>
      </c>
      <c r="AU255" s="241" t="s">
        <v>80</v>
      </c>
      <c r="AV255" s="13" t="s">
        <v>78</v>
      </c>
      <c r="AW255" s="13" t="s">
        <v>33</v>
      </c>
      <c r="AX255" s="13" t="s">
        <v>71</v>
      </c>
      <c r="AY255" s="241" t="s">
        <v>129</v>
      </c>
    </row>
    <row r="256" s="14" customFormat="1">
      <c r="A256" s="14"/>
      <c r="B256" s="242"/>
      <c r="C256" s="243"/>
      <c r="D256" s="227" t="s">
        <v>140</v>
      </c>
      <c r="E256" s="244" t="s">
        <v>19</v>
      </c>
      <c r="F256" s="245" t="s">
        <v>78</v>
      </c>
      <c r="G256" s="243"/>
      <c r="H256" s="246">
        <v>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140</v>
      </c>
      <c r="AU256" s="252" t="s">
        <v>80</v>
      </c>
      <c r="AV256" s="14" t="s">
        <v>80</v>
      </c>
      <c r="AW256" s="14" t="s">
        <v>33</v>
      </c>
      <c r="AX256" s="14" t="s">
        <v>78</v>
      </c>
      <c r="AY256" s="252" t="s">
        <v>129</v>
      </c>
    </row>
    <row r="257" s="2" customFormat="1" ht="37.8" customHeight="1">
      <c r="A257" s="40"/>
      <c r="B257" s="41"/>
      <c r="C257" s="214" t="s">
        <v>354</v>
      </c>
      <c r="D257" s="214" t="s">
        <v>131</v>
      </c>
      <c r="E257" s="215" t="s">
        <v>719</v>
      </c>
      <c r="F257" s="216" t="s">
        <v>720</v>
      </c>
      <c r="G257" s="217" t="s">
        <v>178</v>
      </c>
      <c r="H257" s="218">
        <v>1</v>
      </c>
      <c r="I257" s="219"/>
      <c r="J257" s="220">
        <f>ROUND(I257*H257,2)</f>
        <v>0</v>
      </c>
      <c r="K257" s="216" t="s">
        <v>135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0.033313280000000001</v>
      </c>
      <c r="R257" s="223">
        <f>Q257*H257</f>
        <v>0.033313280000000001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136</v>
      </c>
      <c r="AT257" s="225" t="s">
        <v>131</v>
      </c>
      <c r="AU257" s="225" t="s">
        <v>80</v>
      </c>
      <c r="AY257" s="19" t="s">
        <v>129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78</v>
      </c>
      <c r="BK257" s="226">
        <f>ROUND(I257*H257,2)</f>
        <v>0</v>
      </c>
      <c r="BL257" s="19" t="s">
        <v>136</v>
      </c>
      <c r="BM257" s="225" t="s">
        <v>721</v>
      </c>
    </row>
    <row r="258" s="13" customFormat="1">
      <c r="A258" s="13"/>
      <c r="B258" s="232"/>
      <c r="C258" s="233"/>
      <c r="D258" s="227" t="s">
        <v>140</v>
      </c>
      <c r="E258" s="234" t="s">
        <v>19</v>
      </c>
      <c r="F258" s="235" t="s">
        <v>585</v>
      </c>
      <c r="G258" s="233"/>
      <c r="H258" s="234" t="s">
        <v>19</v>
      </c>
      <c r="I258" s="236"/>
      <c r="J258" s="233"/>
      <c r="K258" s="233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140</v>
      </c>
      <c r="AU258" s="241" t="s">
        <v>80</v>
      </c>
      <c r="AV258" s="13" t="s">
        <v>78</v>
      </c>
      <c r="AW258" s="13" t="s">
        <v>33</v>
      </c>
      <c r="AX258" s="13" t="s">
        <v>71</v>
      </c>
      <c r="AY258" s="241" t="s">
        <v>129</v>
      </c>
    </row>
    <row r="259" s="14" customFormat="1">
      <c r="A259" s="14"/>
      <c r="B259" s="242"/>
      <c r="C259" s="243"/>
      <c r="D259" s="227" t="s">
        <v>140</v>
      </c>
      <c r="E259" s="244" t="s">
        <v>19</v>
      </c>
      <c r="F259" s="245" t="s">
        <v>78</v>
      </c>
      <c r="G259" s="243"/>
      <c r="H259" s="246">
        <v>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140</v>
      </c>
      <c r="AU259" s="252" t="s">
        <v>80</v>
      </c>
      <c r="AV259" s="14" t="s">
        <v>80</v>
      </c>
      <c r="AW259" s="14" t="s">
        <v>33</v>
      </c>
      <c r="AX259" s="14" t="s">
        <v>78</v>
      </c>
      <c r="AY259" s="252" t="s">
        <v>129</v>
      </c>
    </row>
    <row r="260" s="2" customFormat="1" ht="37.8" customHeight="1">
      <c r="A260" s="40"/>
      <c r="B260" s="41"/>
      <c r="C260" s="214" t="s">
        <v>360</v>
      </c>
      <c r="D260" s="214" t="s">
        <v>131</v>
      </c>
      <c r="E260" s="215" t="s">
        <v>722</v>
      </c>
      <c r="F260" s="216" t="s">
        <v>723</v>
      </c>
      <c r="G260" s="217" t="s">
        <v>178</v>
      </c>
      <c r="H260" s="218">
        <v>1</v>
      </c>
      <c r="I260" s="219"/>
      <c r="J260" s="220">
        <f>ROUND(I260*H260,2)</f>
        <v>0</v>
      </c>
      <c r="K260" s="216" t="s">
        <v>135</v>
      </c>
      <c r="L260" s="46"/>
      <c r="M260" s="221" t="s">
        <v>19</v>
      </c>
      <c r="N260" s="222" t="s">
        <v>42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136</v>
      </c>
      <c r="AT260" s="225" t="s">
        <v>131</v>
      </c>
      <c r="AU260" s="225" t="s">
        <v>80</v>
      </c>
      <c r="AY260" s="19" t="s">
        <v>129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78</v>
      </c>
      <c r="BK260" s="226">
        <f>ROUND(I260*H260,2)</f>
        <v>0</v>
      </c>
      <c r="BL260" s="19" t="s">
        <v>136</v>
      </c>
      <c r="BM260" s="225" t="s">
        <v>724</v>
      </c>
    </row>
    <row r="261" s="13" customFormat="1">
      <c r="A261" s="13"/>
      <c r="B261" s="232"/>
      <c r="C261" s="233"/>
      <c r="D261" s="227" t="s">
        <v>140</v>
      </c>
      <c r="E261" s="234" t="s">
        <v>19</v>
      </c>
      <c r="F261" s="235" t="s">
        <v>585</v>
      </c>
      <c r="G261" s="233"/>
      <c r="H261" s="234" t="s">
        <v>19</v>
      </c>
      <c r="I261" s="236"/>
      <c r="J261" s="233"/>
      <c r="K261" s="233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140</v>
      </c>
      <c r="AU261" s="241" t="s">
        <v>80</v>
      </c>
      <c r="AV261" s="13" t="s">
        <v>78</v>
      </c>
      <c r="AW261" s="13" t="s">
        <v>33</v>
      </c>
      <c r="AX261" s="13" t="s">
        <v>71</v>
      </c>
      <c r="AY261" s="241" t="s">
        <v>129</v>
      </c>
    </row>
    <row r="262" s="14" customFormat="1">
      <c r="A262" s="14"/>
      <c r="B262" s="242"/>
      <c r="C262" s="243"/>
      <c r="D262" s="227" t="s">
        <v>140</v>
      </c>
      <c r="E262" s="244" t="s">
        <v>19</v>
      </c>
      <c r="F262" s="245" t="s">
        <v>78</v>
      </c>
      <c r="G262" s="243"/>
      <c r="H262" s="246">
        <v>1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140</v>
      </c>
      <c r="AU262" s="252" t="s">
        <v>80</v>
      </c>
      <c r="AV262" s="14" t="s">
        <v>80</v>
      </c>
      <c r="AW262" s="14" t="s">
        <v>33</v>
      </c>
      <c r="AX262" s="14" t="s">
        <v>78</v>
      </c>
      <c r="AY262" s="252" t="s">
        <v>129</v>
      </c>
    </row>
    <row r="263" s="2" customFormat="1" ht="37.8" customHeight="1">
      <c r="A263" s="40"/>
      <c r="B263" s="41"/>
      <c r="C263" s="214" t="s">
        <v>295</v>
      </c>
      <c r="D263" s="214" t="s">
        <v>131</v>
      </c>
      <c r="E263" s="215" t="s">
        <v>725</v>
      </c>
      <c r="F263" s="216" t="s">
        <v>726</v>
      </c>
      <c r="G263" s="217" t="s">
        <v>178</v>
      </c>
      <c r="H263" s="218">
        <v>1</v>
      </c>
      <c r="I263" s="219"/>
      <c r="J263" s="220">
        <f>ROUND(I263*H263,2)</f>
        <v>0</v>
      </c>
      <c r="K263" s="216" t="s">
        <v>135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0.054539999999999998</v>
      </c>
      <c r="R263" s="223">
        <f>Q263*H263</f>
        <v>0.054539999999999998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136</v>
      </c>
      <c r="AT263" s="225" t="s">
        <v>131</v>
      </c>
      <c r="AU263" s="225" t="s">
        <v>80</v>
      </c>
      <c r="AY263" s="19" t="s">
        <v>129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78</v>
      </c>
      <c r="BK263" s="226">
        <f>ROUND(I263*H263,2)</f>
        <v>0</v>
      </c>
      <c r="BL263" s="19" t="s">
        <v>136</v>
      </c>
      <c r="BM263" s="225" t="s">
        <v>727</v>
      </c>
    </row>
    <row r="264" s="13" customFormat="1">
      <c r="A264" s="13"/>
      <c r="B264" s="232"/>
      <c r="C264" s="233"/>
      <c r="D264" s="227" t="s">
        <v>140</v>
      </c>
      <c r="E264" s="234" t="s">
        <v>19</v>
      </c>
      <c r="F264" s="235" t="s">
        <v>585</v>
      </c>
      <c r="G264" s="233"/>
      <c r="H264" s="234" t="s">
        <v>19</v>
      </c>
      <c r="I264" s="236"/>
      <c r="J264" s="233"/>
      <c r="K264" s="233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140</v>
      </c>
      <c r="AU264" s="241" t="s">
        <v>80</v>
      </c>
      <c r="AV264" s="13" t="s">
        <v>78</v>
      </c>
      <c r="AW264" s="13" t="s">
        <v>33</v>
      </c>
      <c r="AX264" s="13" t="s">
        <v>71</v>
      </c>
      <c r="AY264" s="241" t="s">
        <v>129</v>
      </c>
    </row>
    <row r="265" s="14" customFormat="1">
      <c r="A265" s="14"/>
      <c r="B265" s="242"/>
      <c r="C265" s="243"/>
      <c r="D265" s="227" t="s">
        <v>140</v>
      </c>
      <c r="E265" s="244" t="s">
        <v>19</v>
      </c>
      <c r="F265" s="245" t="s">
        <v>78</v>
      </c>
      <c r="G265" s="243"/>
      <c r="H265" s="246">
        <v>1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140</v>
      </c>
      <c r="AU265" s="252" t="s">
        <v>80</v>
      </c>
      <c r="AV265" s="14" t="s">
        <v>80</v>
      </c>
      <c r="AW265" s="14" t="s">
        <v>33</v>
      </c>
      <c r="AX265" s="14" t="s">
        <v>78</v>
      </c>
      <c r="AY265" s="252" t="s">
        <v>129</v>
      </c>
    </row>
    <row r="266" s="2" customFormat="1" ht="24.15" customHeight="1">
      <c r="A266" s="40"/>
      <c r="B266" s="41"/>
      <c r="C266" s="214" t="s">
        <v>330</v>
      </c>
      <c r="D266" s="214" t="s">
        <v>131</v>
      </c>
      <c r="E266" s="215" t="s">
        <v>728</v>
      </c>
      <c r="F266" s="216" t="s">
        <v>729</v>
      </c>
      <c r="G266" s="217" t="s">
        <v>178</v>
      </c>
      <c r="H266" s="218">
        <v>5</v>
      </c>
      <c r="I266" s="219"/>
      <c r="J266" s="220">
        <f>ROUND(I266*H266,2)</f>
        <v>0</v>
      </c>
      <c r="K266" s="216" t="s">
        <v>135</v>
      </c>
      <c r="L266" s="46"/>
      <c r="M266" s="221" t="s">
        <v>19</v>
      </c>
      <c r="N266" s="222" t="s">
        <v>42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0.10000000000000001</v>
      </c>
      <c r="T266" s="224">
        <f>S266*H266</f>
        <v>0.5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136</v>
      </c>
      <c r="AT266" s="225" t="s">
        <v>131</v>
      </c>
      <c r="AU266" s="225" t="s">
        <v>80</v>
      </c>
      <c r="AY266" s="19" t="s">
        <v>129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78</v>
      </c>
      <c r="BK266" s="226">
        <f>ROUND(I266*H266,2)</f>
        <v>0</v>
      </c>
      <c r="BL266" s="19" t="s">
        <v>136</v>
      </c>
      <c r="BM266" s="225" t="s">
        <v>730</v>
      </c>
    </row>
    <row r="267" s="13" customFormat="1">
      <c r="A267" s="13"/>
      <c r="B267" s="232"/>
      <c r="C267" s="233"/>
      <c r="D267" s="227" t="s">
        <v>140</v>
      </c>
      <c r="E267" s="234" t="s">
        <v>19</v>
      </c>
      <c r="F267" s="235" t="s">
        <v>731</v>
      </c>
      <c r="G267" s="233"/>
      <c r="H267" s="234" t="s">
        <v>19</v>
      </c>
      <c r="I267" s="236"/>
      <c r="J267" s="233"/>
      <c r="K267" s="233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140</v>
      </c>
      <c r="AU267" s="241" t="s">
        <v>80</v>
      </c>
      <c r="AV267" s="13" t="s">
        <v>78</v>
      </c>
      <c r="AW267" s="13" t="s">
        <v>33</v>
      </c>
      <c r="AX267" s="13" t="s">
        <v>71</v>
      </c>
      <c r="AY267" s="241" t="s">
        <v>129</v>
      </c>
    </row>
    <row r="268" s="14" customFormat="1">
      <c r="A268" s="14"/>
      <c r="B268" s="242"/>
      <c r="C268" s="243"/>
      <c r="D268" s="227" t="s">
        <v>140</v>
      </c>
      <c r="E268" s="244" t="s">
        <v>19</v>
      </c>
      <c r="F268" s="245" t="s">
        <v>159</v>
      </c>
      <c r="G268" s="243"/>
      <c r="H268" s="246">
        <v>5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140</v>
      </c>
      <c r="AU268" s="252" t="s">
        <v>80</v>
      </c>
      <c r="AV268" s="14" t="s">
        <v>80</v>
      </c>
      <c r="AW268" s="14" t="s">
        <v>33</v>
      </c>
      <c r="AX268" s="14" t="s">
        <v>78</v>
      </c>
      <c r="AY268" s="252" t="s">
        <v>129</v>
      </c>
    </row>
    <row r="269" s="2" customFormat="1" ht="24.15" customHeight="1">
      <c r="A269" s="40"/>
      <c r="B269" s="41"/>
      <c r="C269" s="214" t="s">
        <v>374</v>
      </c>
      <c r="D269" s="214" t="s">
        <v>131</v>
      </c>
      <c r="E269" s="215" t="s">
        <v>732</v>
      </c>
      <c r="F269" s="216" t="s">
        <v>733</v>
      </c>
      <c r="G269" s="217" t="s">
        <v>178</v>
      </c>
      <c r="H269" s="218">
        <v>4</v>
      </c>
      <c r="I269" s="219"/>
      <c r="J269" s="220">
        <f>ROUND(I269*H269,2)</f>
        <v>0</v>
      </c>
      <c r="K269" s="216" t="s">
        <v>135</v>
      </c>
      <c r="L269" s="46"/>
      <c r="M269" s="221" t="s">
        <v>19</v>
      </c>
      <c r="N269" s="222" t="s">
        <v>42</v>
      </c>
      <c r="O269" s="86"/>
      <c r="P269" s="223">
        <f>O269*H269</f>
        <v>0</v>
      </c>
      <c r="Q269" s="223">
        <v>0.217338</v>
      </c>
      <c r="R269" s="223">
        <f>Q269*H269</f>
        <v>0.86935200000000001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136</v>
      </c>
      <c r="AT269" s="225" t="s">
        <v>131</v>
      </c>
      <c r="AU269" s="225" t="s">
        <v>80</v>
      </c>
      <c r="AY269" s="19" t="s">
        <v>129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78</v>
      </c>
      <c r="BK269" s="226">
        <f>ROUND(I269*H269,2)</f>
        <v>0</v>
      </c>
      <c r="BL269" s="19" t="s">
        <v>136</v>
      </c>
      <c r="BM269" s="225" t="s">
        <v>734</v>
      </c>
    </row>
    <row r="270" s="2" customFormat="1">
      <c r="A270" s="40"/>
      <c r="B270" s="41"/>
      <c r="C270" s="42"/>
      <c r="D270" s="227" t="s">
        <v>138</v>
      </c>
      <c r="E270" s="42"/>
      <c r="F270" s="228" t="s">
        <v>735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138</v>
      </c>
      <c r="AU270" s="19" t="s">
        <v>80</v>
      </c>
    </row>
    <row r="271" s="13" customFormat="1">
      <c r="A271" s="13"/>
      <c r="B271" s="232"/>
      <c r="C271" s="233"/>
      <c r="D271" s="227" t="s">
        <v>140</v>
      </c>
      <c r="E271" s="234" t="s">
        <v>19</v>
      </c>
      <c r="F271" s="235" t="s">
        <v>582</v>
      </c>
      <c r="G271" s="233"/>
      <c r="H271" s="234" t="s">
        <v>19</v>
      </c>
      <c r="I271" s="236"/>
      <c r="J271" s="233"/>
      <c r="K271" s="233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140</v>
      </c>
      <c r="AU271" s="241" t="s">
        <v>80</v>
      </c>
      <c r="AV271" s="13" t="s">
        <v>78</v>
      </c>
      <c r="AW271" s="13" t="s">
        <v>33</v>
      </c>
      <c r="AX271" s="13" t="s">
        <v>71</v>
      </c>
      <c r="AY271" s="241" t="s">
        <v>129</v>
      </c>
    </row>
    <row r="272" s="14" customFormat="1">
      <c r="A272" s="14"/>
      <c r="B272" s="242"/>
      <c r="C272" s="243"/>
      <c r="D272" s="227" t="s">
        <v>140</v>
      </c>
      <c r="E272" s="244" t="s">
        <v>19</v>
      </c>
      <c r="F272" s="245" t="s">
        <v>136</v>
      </c>
      <c r="G272" s="243"/>
      <c r="H272" s="246">
        <v>4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140</v>
      </c>
      <c r="AU272" s="252" t="s">
        <v>80</v>
      </c>
      <c r="AV272" s="14" t="s">
        <v>80</v>
      </c>
      <c r="AW272" s="14" t="s">
        <v>33</v>
      </c>
      <c r="AX272" s="14" t="s">
        <v>78</v>
      </c>
      <c r="AY272" s="252" t="s">
        <v>129</v>
      </c>
    </row>
    <row r="273" s="2" customFormat="1" ht="24.15" customHeight="1">
      <c r="A273" s="40"/>
      <c r="B273" s="41"/>
      <c r="C273" s="264" t="s">
        <v>378</v>
      </c>
      <c r="D273" s="264" t="s">
        <v>254</v>
      </c>
      <c r="E273" s="265" t="s">
        <v>736</v>
      </c>
      <c r="F273" s="266" t="s">
        <v>737</v>
      </c>
      <c r="G273" s="267" t="s">
        <v>178</v>
      </c>
      <c r="H273" s="268">
        <v>4</v>
      </c>
      <c r="I273" s="269"/>
      <c r="J273" s="270">
        <f>ROUND(I273*H273,2)</f>
        <v>0</v>
      </c>
      <c r="K273" s="266" t="s">
        <v>135</v>
      </c>
      <c r="L273" s="271"/>
      <c r="M273" s="272" t="s">
        <v>19</v>
      </c>
      <c r="N273" s="273" t="s">
        <v>42</v>
      </c>
      <c r="O273" s="86"/>
      <c r="P273" s="223">
        <f>O273*H273</f>
        <v>0</v>
      </c>
      <c r="Q273" s="223">
        <v>0.12</v>
      </c>
      <c r="R273" s="223">
        <f>Q273*H273</f>
        <v>0.47999999999999998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175</v>
      </c>
      <c r="AT273" s="225" t="s">
        <v>254</v>
      </c>
      <c r="AU273" s="225" t="s">
        <v>80</v>
      </c>
      <c r="AY273" s="19" t="s">
        <v>129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78</v>
      </c>
      <c r="BK273" s="226">
        <f>ROUND(I273*H273,2)</f>
        <v>0</v>
      </c>
      <c r="BL273" s="19" t="s">
        <v>136</v>
      </c>
      <c r="BM273" s="225" t="s">
        <v>738</v>
      </c>
    </row>
    <row r="274" s="2" customFormat="1">
      <c r="A274" s="40"/>
      <c r="B274" s="41"/>
      <c r="C274" s="42"/>
      <c r="D274" s="227" t="s">
        <v>138</v>
      </c>
      <c r="E274" s="42"/>
      <c r="F274" s="228" t="s">
        <v>735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138</v>
      </c>
      <c r="AU274" s="19" t="s">
        <v>80</v>
      </c>
    </row>
    <row r="275" s="2" customFormat="1" ht="14.4" customHeight="1">
      <c r="A275" s="40"/>
      <c r="B275" s="41"/>
      <c r="C275" s="214" t="s">
        <v>384</v>
      </c>
      <c r="D275" s="214" t="s">
        <v>131</v>
      </c>
      <c r="E275" s="215" t="s">
        <v>739</v>
      </c>
      <c r="F275" s="216" t="s">
        <v>740</v>
      </c>
      <c r="G275" s="217" t="s">
        <v>171</v>
      </c>
      <c r="H275" s="218">
        <v>26.41</v>
      </c>
      <c r="I275" s="219"/>
      <c r="J275" s="220">
        <f>ROUND(I275*H275,2)</f>
        <v>0</v>
      </c>
      <c r="K275" s="216" t="s">
        <v>135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0.00019536</v>
      </c>
      <c r="R275" s="223">
        <f>Q275*H275</f>
        <v>0.0051594576000000003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136</v>
      </c>
      <c r="AT275" s="225" t="s">
        <v>131</v>
      </c>
      <c r="AU275" s="225" t="s">
        <v>80</v>
      </c>
      <c r="AY275" s="19" t="s">
        <v>129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78</v>
      </c>
      <c r="BK275" s="226">
        <f>ROUND(I275*H275,2)</f>
        <v>0</v>
      </c>
      <c r="BL275" s="19" t="s">
        <v>136</v>
      </c>
      <c r="BM275" s="225" t="s">
        <v>741</v>
      </c>
    </row>
    <row r="276" s="13" customFormat="1">
      <c r="A276" s="13"/>
      <c r="B276" s="232"/>
      <c r="C276" s="233"/>
      <c r="D276" s="227" t="s">
        <v>140</v>
      </c>
      <c r="E276" s="234" t="s">
        <v>19</v>
      </c>
      <c r="F276" s="235" t="s">
        <v>573</v>
      </c>
      <c r="G276" s="233"/>
      <c r="H276" s="234" t="s">
        <v>19</v>
      </c>
      <c r="I276" s="236"/>
      <c r="J276" s="233"/>
      <c r="K276" s="233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140</v>
      </c>
      <c r="AU276" s="241" t="s">
        <v>80</v>
      </c>
      <c r="AV276" s="13" t="s">
        <v>78</v>
      </c>
      <c r="AW276" s="13" t="s">
        <v>33</v>
      </c>
      <c r="AX276" s="13" t="s">
        <v>71</v>
      </c>
      <c r="AY276" s="241" t="s">
        <v>129</v>
      </c>
    </row>
    <row r="277" s="14" customFormat="1">
      <c r="A277" s="14"/>
      <c r="B277" s="242"/>
      <c r="C277" s="243"/>
      <c r="D277" s="227" t="s">
        <v>140</v>
      </c>
      <c r="E277" s="244" t="s">
        <v>19</v>
      </c>
      <c r="F277" s="245" t="s">
        <v>630</v>
      </c>
      <c r="G277" s="243"/>
      <c r="H277" s="246">
        <v>4.2699999999999996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140</v>
      </c>
      <c r="AU277" s="252" t="s">
        <v>80</v>
      </c>
      <c r="AV277" s="14" t="s">
        <v>80</v>
      </c>
      <c r="AW277" s="14" t="s">
        <v>33</v>
      </c>
      <c r="AX277" s="14" t="s">
        <v>71</v>
      </c>
      <c r="AY277" s="252" t="s">
        <v>129</v>
      </c>
    </row>
    <row r="278" s="13" customFormat="1">
      <c r="A278" s="13"/>
      <c r="B278" s="232"/>
      <c r="C278" s="233"/>
      <c r="D278" s="227" t="s">
        <v>140</v>
      </c>
      <c r="E278" s="234" t="s">
        <v>19</v>
      </c>
      <c r="F278" s="235" t="s">
        <v>575</v>
      </c>
      <c r="G278" s="233"/>
      <c r="H278" s="234" t="s">
        <v>19</v>
      </c>
      <c r="I278" s="236"/>
      <c r="J278" s="233"/>
      <c r="K278" s="233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140</v>
      </c>
      <c r="AU278" s="241" t="s">
        <v>80</v>
      </c>
      <c r="AV278" s="13" t="s">
        <v>78</v>
      </c>
      <c r="AW278" s="13" t="s">
        <v>33</v>
      </c>
      <c r="AX278" s="13" t="s">
        <v>71</v>
      </c>
      <c r="AY278" s="241" t="s">
        <v>129</v>
      </c>
    </row>
    <row r="279" s="14" customFormat="1">
      <c r="A279" s="14"/>
      <c r="B279" s="242"/>
      <c r="C279" s="243"/>
      <c r="D279" s="227" t="s">
        <v>140</v>
      </c>
      <c r="E279" s="244" t="s">
        <v>19</v>
      </c>
      <c r="F279" s="245" t="s">
        <v>631</v>
      </c>
      <c r="G279" s="243"/>
      <c r="H279" s="246">
        <v>19.140000000000001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140</v>
      </c>
      <c r="AU279" s="252" t="s">
        <v>80</v>
      </c>
      <c r="AV279" s="14" t="s">
        <v>80</v>
      </c>
      <c r="AW279" s="14" t="s">
        <v>33</v>
      </c>
      <c r="AX279" s="14" t="s">
        <v>71</v>
      </c>
      <c r="AY279" s="252" t="s">
        <v>129</v>
      </c>
    </row>
    <row r="280" s="13" customFormat="1">
      <c r="A280" s="13"/>
      <c r="B280" s="232"/>
      <c r="C280" s="233"/>
      <c r="D280" s="227" t="s">
        <v>140</v>
      </c>
      <c r="E280" s="234" t="s">
        <v>19</v>
      </c>
      <c r="F280" s="235" t="s">
        <v>577</v>
      </c>
      <c r="G280" s="233"/>
      <c r="H280" s="234" t="s">
        <v>19</v>
      </c>
      <c r="I280" s="236"/>
      <c r="J280" s="233"/>
      <c r="K280" s="233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140</v>
      </c>
      <c r="AU280" s="241" t="s">
        <v>80</v>
      </c>
      <c r="AV280" s="13" t="s">
        <v>78</v>
      </c>
      <c r="AW280" s="13" t="s">
        <v>33</v>
      </c>
      <c r="AX280" s="13" t="s">
        <v>71</v>
      </c>
      <c r="AY280" s="241" t="s">
        <v>129</v>
      </c>
    </row>
    <row r="281" s="14" customFormat="1">
      <c r="A281" s="14"/>
      <c r="B281" s="242"/>
      <c r="C281" s="243"/>
      <c r="D281" s="227" t="s">
        <v>140</v>
      </c>
      <c r="E281" s="244" t="s">
        <v>19</v>
      </c>
      <c r="F281" s="245" t="s">
        <v>632</v>
      </c>
      <c r="G281" s="243"/>
      <c r="H281" s="246">
        <v>3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140</v>
      </c>
      <c r="AU281" s="252" t="s">
        <v>80</v>
      </c>
      <c r="AV281" s="14" t="s">
        <v>80</v>
      </c>
      <c r="AW281" s="14" t="s">
        <v>33</v>
      </c>
      <c r="AX281" s="14" t="s">
        <v>71</v>
      </c>
      <c r="AY281" s="252" t="s">
        <v>129</v>
      </c>
    </row>
    <row r="282" s="15" customFormat="1">
      <c r="A282" s="15"/>
      <c r="B282" s="253"/>
      <c r="C282" s="254"/>
      <c r="D282" s="227" t="s">
        <v>140</v>
      </c>
      <c r="E282" s="255" t="s">
        <v>19</v>
      </c>
      <c r="F282" s="256" t="s">
        <v>155</v>
      </c>
      <c r="G282" s="254"/>
      <c r="H282" s="257">
        <v>26.41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3" t="s">
        <v>140</v>
      </c>
      <c r="AU282" s="263" t="s">
        <v>80</v>
      </c>
      <c r="AV282" s="15" t="s">
        <v>136</v>
      </c>
      <c r="AW282" s="15" t="s">
        <v>33</v>
      </c>
      <c r="AX282" s="15" t="s">
        <v>78</v>
      </c>
      <c r="AY282" s="263" t="s">
        <v>129</v>
      </c>
    </row>
    <row r="283" s="2" customFormat="1" ht="14.4" customHeight="1">
      <c r="A283" s="40"/>
      <c r="B283" s="41"/>
      <c r="C283" s="214" t="s">
        <v>391</v>
      </c>
      <c r="D283" s="214" t="s">
        <v>131</v>
      </c>
      <c r="E283" s="215" t="s">
        <v>742</v>
      </c>
      <c r="F283" s="216" t="s">
        <v>743</v>
      </c>
      <c r="G283" s="217" t="s">
        <v>171</v>
      </c>
      <c r="H283" s="218">
        <v>26.41</v>
      </c>
      <c r="I283" s="219"/>
      <c r="J283" s="220">
        <f>ROUND(I283*H283,2)</f>
        <v>0</v>
      </c>
      <c r="K283" s="216" t="s">
        <v>135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0.000126</v>
      </c>
      <c r="R283" s="223">
        <f>Q283*H283</f>
        <v>0.0033276600000000001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136</v>
      </c>
      <c r="AT283" s="225" t="s">
        <v>131</v>
      </c>
      <c r="AU283" s="225" t="s">
        <v>80</v>
      </c>
      <c r="AY283" s="19" t="s">
        <v>129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78</v>
      </c>
      <c r="BK283" s="226">
        <f>ROUND(I283*H283,2)</f>
        <v>0</v>
      </c>
      <c r="BL283" s="19" t="s">
        <v>136</v>
      </c>
      <c r="BM283" s="225" t="s">
        <v>744</v>
      </c>
    </row>
    <row r="284" s="13" customFormat="1">
      <c r="A284" s="13"/>
      <c r="B284" s="232"/>
      <c r="C284" s="233"/>
      <c r="D284" s="227" t="s">
        <v>140</v>
      </c>
      <c r="E284" s="234" t="s">
        <v>19</v>
      </c>
      <c r="F284" s="235" t="s">
        <v>573</v>
      </c>
      <c r="G284" s="233"/>
      <c r="H284" s="234" t="s">
        <v>19</v>
      </c>
      <c r="I284" s="236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140</v>
      </c>
      <c r="AU284" s="241" t="s">
        <v>80</v>
      </c>
      <c r="AV284" s="13" t="s">
        <v>78</v>
      </c>
      <c r="AW284" s="13" t="s">
        <v>33</v>
      </c>
      <c r="AX284" s="13" t="s">
        <v>71</v>
      </c>
      <c r="AY284" s="241" t="s">
        <v>129</v>
      </c>
    </row>
    <row r="285" s="14" customFormat="1">
      <c r="A285" s="14"/>
      <c r="B285" s="242"/>
      <c r="C285" s="243"/>
      <c r="D285" s="227" t="s">
        <v>140</v>
      </c>
      <c r="E285" s="244" t="s">
        <v>19</v>
      </c>
      <c r="F285" s="245" t="s">
        <v>630</v>
      </c>
      <c r="G285" s="243"/>
      <c r="H285" s="246">
        <v>4.2699999999999996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140</v>
      </c>
      <c r="AU285" s="252" t="s">
        <v>80</v>
      </c>
      <c r="AV285" s="14" t="s">
        <v>80</v>
      </c>
      <c r="AW285" s="14" t="s">
        <v>33</v>
      </c>
      <c r="AX285" s="14" t="s">
        <v>71</v>
      </c>
      <c r="AY285" s="252" t="s">
        <v>129</v>
      </c>
    </row>
    <row r="286" s="13" customFormat="1">
      <c r="A286" s="13"/>
      <c r="B286" s="232"/>
      <c r="C286" s="233"/>
      <c r="D286" s="227" t="s">
        <v>140</v>
      </c>
      <c r="E286" s="234" t="s">
        <v>19</v>
      </c>
      <c r="F286" s="235" t="s">
        <v>575</v>
      </c>
      <c r="G286" s="233"/>
      <c r="H286" s="234" t="s">
        <v>19</v>
      </c>
      <c r="I286" s="236"/>
      <c r="J286" s="233"/>
      <c r="K286" s="233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140</v>
      </c>
      <c r="AU286" s="241" t="s">
        <v>80</v>
      </c>
      <c r="AV286" s="13" t="s">
        <v>78</v>
      </c>
      <c r="AW286" s="13" t="s">
        <v>33</v>
      </c>
      <c r="AX286" s="13" t="s">
        <v>71</v>
      </c>
      <c r="AY286" s="241" t="s">
        <v>129</v>
      </c>
    </row>
    <row r="287" s="14" customFormat="1">
      <c r="A287" s="14"/>
      <c r="B287" s="242"/>
      <c r="C287" s="243"/>
      <c r="D287" s="227" t="s">
        <v>140</v>
      </c>
      <c r="E287" s="244" t="s">
        <v>19</v>
      </c>
      <c r="F287" s="245" t="s">
        <v>631</v>
      </c>
      <c r="G287" s="243"/>
      <c r="H287" s="246">
        <v>19.140000000000001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140</v>
      </c>
      <c r="AU287" s="252" t="s">
        <v>80</v>
      </c>
      <c r="AV287" s="14" t="s">
        <v>80</v>
      </c>
      <c r="AW287" s="14" t="s">
        <v>33</v>
      </c>
      <c r="AX287" s="14" t="s">
        <v>71</v>
      </c>
      <c r="AY287" s="252" t="s">
        <v>129</v>
      </c>
    </row>
    <row r="288" s="13" customFormat="1">
      <c r="A288" s="13"/>
      <c r="B288" s="232"/>
      <c r="C288" s="233"/>
      <c r="D288" s="227" t="s">
        <v>140</v>
      </c>
      <c r="E288" s="234" t="s">
        <v>19</v>
      </c>
      <c r="F288" s="235" t="s">
        <v>577</v>
      </c>
      <c r="G288" s="233"/>
      <c r="H288" s="234" t="s">
        <v>19</v>
      </c>
      <c r="I288" s="236"/>
      <c r="J288" s="233"/>
      <c r="K288" s="233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140</v>
      </c>
      <c r="AU288" s="241" t="s">
        <v>80</v>
      </c>
      <c r="AV288" s="13" t="s">
        <v>78</v>
      </c>
      <c r="AW288" s="13" t="s">
        <v>33</v>
      </c>
      <c r="AX288" s="13" t="s">
        <v>71</v>
      </c>
      <c r="AY288" s="241" t="s">
        <v>129</v>
      </c>
    </row>
    <row r="289" s="14" customFormat="1">
      <c r="A289" s="14"/>
      <c r="B289" s="242"/>
      <c r="C289" s="243"/>
      <c r="D289" s="227" t="s">
        <v>140</v>
      </c>
      <c r="E289" s="244" t="s">
        <v>19</v>
      </c>
      <c r="F289" s="245" t="s">
        <v>632</v>
      </c>
      <c r="G289" s="243"/>
      <c r="H289" s="246">
        <v>3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140</v>
      </c>
      <c r="AU289" s="252" t="s">
        <v>80</v>
      </c>
      <c r="AV289" s="14" t="s">
        <v>80</v>
      </c>
      <c r="AW289" s="14" t="s">
        <v>33</v>
      </c>
      <c r="AX289" s="14" t="s">
        <v>71</v>
      </c>
      <c r="AY289" s="252" t="s">
        <v>129</v>
      </c>
    </row>
    <row r="290" s="15" customFormat="1">
      <c r="A290" s="15"/>
      <c r="B290" s="253"/>
      <c r="C290" s="254"/>
      <c r="D290" s="227" t="s">
        <v>140</v>
      </c>
      <c r="E290" s="255" t="s">
        <v>19</v>
      </c>
      <c r="F290" s="256" t="s">
        <v>155</v>
      </c>
      <c r="G290" s="254"/>
      <c r="H290" s="257">
        <v>26.41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3" t="s">
        <v>140</v>
      </c>
      <c r="AU290" s="263" t="s">
        <v>80</v>
      </c>
      <c r="AV290" s="15" t="s">
        <v>136</v>
      </c>
      <c r="AW290" s="15" t="s">
        <v>33</v>
      </c>
      <c r="AX290" s="15" t="s">
        <v>78</v>
      </c>
      <c r="AY290" s="263" t="s">
        <v>129</v>
      </c>
    </row>
    <row r="291" s="12" customFormat="1" ht="22.8" customHeight="1">
      <c r="A291" s="12"/>
      <c r="B291" s="198"/>
      <c r="C291" s="199"/>
      <c r="D291" s="200" t="s">
        <v>70</v>
      </c>
      <c r="E291" s="212" t="s">
        <v>412</v>
      </c>
      <c r="F291" s="212" t="s">
        <v>413</v>
      </c>
      <c r="G291" s="199"/>
      <c r="H291" s="199"/>
      <c r="I291" s="202"/>
      <c r="J291" s="213">
        <f>BK291</f>
        <v>0</v>
      </c>
      <c r="K291" s="199"/>
      <c r="L291" s="204"/>
      <c r="M291" s="205"/>
      <c r="N291" s="206"/>
      <c r="O291" s="206"/>
      <c r="P291" s="207">
        <f>SUM(P292:P297)</f>
        <v>0</v>
      </c>
      <c r="Q291" s="206"/>
      <c r="R291" s="207">
        <f>SUM(R292:R297)</f>
        <v>0</v>
      </c>
      <c r="S291" s="206"/>
      <c r="T291" s="208">
        <f>SUM(T292:T297)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78</v>
      </c>
      <c r="AT291" s="210" t="s">
        <v>70</v>
      </c>
      <c r="AU291" s="210" t="s">
        <v>78</v>
      </c>
      <c r="AY291" s="209" t="s">
        <v>129</v>
      </c>
      <c r="BK291" s="211">
        <f>SUM(BK292:BK297)</f>
        <v>0</v>
      </c>
    </row>
    <row r="292" s="2" customFormat="1" ht="24.15" customHeight="1">
      <c r="A292" s="40"/>
      <c r="B292" s="41"/>
      <c r="C292" s="214" t="s">
        <v>397</v>
      </c>
      <c r="D292" s="214" t="s">
        <v>131</v>
      </c>
      <c r="E292" s="215" t="s">
        <v>415</v>
      </c>
      <c r="F292" s="216" t="s">
        <v>416</v>
      </c>
      <c r="G292" s="217" t="s">
        <v>245</v>
      </c>
      <c r="H292" s="218">
        <v>10.635999999999999</v>
      </c>
      <c r="I292" s="219"/>
      <c r="J292" s="220">
        <f>ROUND(I292*H292,2)</f>
        <v>0</v>
      </c>
      <c r="K292" s="216" t="s">
        <v>135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136</v>
      </c>
      <c r="AT292" s="225" t="s">
        <v>131</v>
      </c>
      <c r="AU292" s="225" t="s">
        <v>80</v>
      </c>
      <c r="AY292" s="19" t="s">
        <v>129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78</v>
      </c>
      <c r="BK292" s="226">
        <f>ROUND(I292*H292,2)</f>
        <v>0</v>
      </c>
      <c r="BL292" s="19" t="s">
        <v>136</v>
      </c>
      <c r="BM292" s="225" t="s">
        <v>745</v>
      </c>
    </row>
    <row r="293" s="2" customFormat="1" ht="24.15" customHeight="1">
      <c r="A293" s="40"/>
      <c r="B293" s="41"/>
      <c r="C293" s="214" t="s">
        <v>402</v>
      </c>
      <c r="D293" s="214" t="s">
        <v>131</v>
      </c>
      <c r="E293" s="215" t="s">
        <v>419</v>
      </c>
      <c r="F293" s="216" t="s">
        <v>420</v>
      </c>
      <c r="G293" s="217" t="s">
        <v>245</v>
      </c>
      <c r="H293" s="218">
        <v>10.635999999999999</v>
      </c>
      <c r="I293" s="219"/>
      <c r="J293" s="220">
        <f>ROUND(I293*H293,2)</f>
        <v>0</v>
      </c>
      <c r="K293" s="216" t="s">
        <v>135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136</v>
      </c>
      <c r="AT293" s="225" t="s">
        <v>131</v>
      </c>
      <c r="AU293" s="225" t="s">
        <v>80</v>
      </c>
      <c r="AY293" s="19" t="s">
        <v>129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78</v>
      </c>
      <c r="BK293" s="226">
        <f>ROUND(I293*H293,2)</f>
        <v>0</v>
      </c>
      <c r="BL293" s="19" t="s">
        <v>136</v>
      </c>
      <c r="BM293" s="225" t="s">
        <v>746</v>
      </c>
    </row>
    <row r="294" s="2" customFormat="1" ht="37.8" customHeight="1">
      <c r="A294" s="40"/>
      <c r="B294" s="41"/>
      <c r="C294" s="214" t="s">
        <v>407</v>
      </c>
      <c r="D294" s="214" t="s">
        <v>131</v>
      </c>
      <c r="E294" s="215" t="s">
        <v>423</v>
      </c>
      <c r="F294" s="216" t="s">
        <v>424</v>
      </c>
      <c r="G294" s="217" t="s">
        <v>245</v>
      </c>
      <c r="H294" s="218">
        <v>202.084</v>
      </c>
      <c r="I294" s="219"/>
      <c r="J294" s="220">
        <f>ROUND(I294*H294,2)</f>
        <v>0</v>
      </c>
      <c r="K294" s="216" t="s">
        <v>135</v>
      </c>
      <c r="L294" s="46"/>
      <c r="M294" s="221" t="s">
        <v>19</v>
      </c>
      <c r="N294" s="222" t="s">
        <v>42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136</v>
      </c>
      <c r="AT294" s="225" t="s">
        <v>131</v>
      </c>
      <c r="AU294" s="225" t="s">
        <v>80</v>
      </c>
      <c r="AY294" s="19" t="s">
        <v>129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78</v>
      </c>
      <c r="BK294" s="226">
        <f>ROUND(I294*H294,2)</f>
        <v>0</v>
      </c>
      <c r="BL294" s="19" t="s">
        <v>136</v>
      </c>
      <c r="BM294" s="225" t="s">
        <v>747</v>
      </c>
    </row>
    <row r="295" s="2" customFormat="1">
      <c r="A295" s="40"/>
      <c r="B295" s="41"/>
      <c r="C295" s="42"/>
      <c r="D295" s="227" t="s">
        <v>138</v>
      </c>
      <c r="E295" s="42"/>
      <c r="F295" s="228" t="s">
        <v>426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138</v>
      </c>
      <c r="AU295" s="19" t="s">
        <v>80</v>
      </c>
    </row>
    <row r="296" s="14" customFormat="1">
      <c r="A296" s="14"/>
      <c r="B296" s="242"/>
      <c r="C296" s="243"/>
      <c r="D296" s="227" t="s">
        <v>140</v>
      </c>
      <c r="E296" s="243"/>
      <c r="F296" s="245" t="s">
        <v>748</v>
      </c>
      <c r="G296" s="243"/>
      <c r="H296" s="246">
        <v>202.084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140</v>
      </c>
      <c r="AU296" s="252" t="s">
        <v>80</v>
      </c>
      <c r="AV296" s="14" t="s">
        <v>80</v>
      </c>
      <c r="AW296" s="14" t="s">
        <v>4</v>
      </c>
      <c r="AX296" s="14" t="s">
        <v>78</v>
      </c>
      <c r="AY296" s="252" t="s">
        <v>129</v>
      </c>
    </row>
    <row r="297" s="2" customFormat="1" ht="49.05" customHeight="1">
      <c r="A297" s="40"/>
      <c r="B297" s="41"/>
      <c r="C297" s="214" t="s">
        <v>414</v>
      </c>
      <c r="D297" s="214" t="s">
        <v>131</v>
      </c>
      <c r="E297" s="215" t="s">
        <v>433</v>
      </c>
      <c r="F297" s="216" t="s">
        <v>434</v>
      </c>
      <c r="G297" s="217" t="s">
        <v>245</v>
      </c>
      <c r="H297" s="218">
        <v>10.635999999999999</v>
      </c>
      <c r="I297" s="219"/>
      <c r="J297" s="220">
        <f>ROUND(I297*H297,2)</f>
        <v>0</v>
      </c>
      <c r="K297" s="216" t="s">
        <v>135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136</v>
      </c>
      <c r="AT297" s="225" t="s">
        <v>131</v>
      </c>
      <c r="AU297" s="225" t="s">
        <v>80</v>
      </c>
      <c r="AY297" s="19" t="s">
        <v>129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78</v>
      </c>
      <c r="BK297" s="226">
        <f>ROUND(I297*H297,2)</f>
        <v>0</v>
      </c>
      <c r="BL297" s="19" t="s">
        <v>136</v>
      </c>
      <c r="BM297" s="225" t="s">
        <v>749</v>
      </c>
    </row>
    <row r="298" s="12" customFormat="1" ht="22.8" customHeight="1">
      <c r="A298" s="12"/>
      <c r="B298" s="198"/>
      <c r="C298" s="199"/>
      <c r="D298" s="200" t="s">
        <v>70</v>
      </c>
      <c r="E298" s="212" t="s">
        <v>443</v>
      </c>
      <c r="F298" s="212" t="s">
        <v>444</v>
      </c>
      <c r="G298" s="199"/>
      <c r="H298" s="199"/>
      <c r="I298" s="202"/>
      <c r="J298" s="213">
        <f>BK298</f>
        <v>0</v>
      </c>
      <c r="K298" s="199"/>
      <c r="L298" s="204"/>
      <c r="M298" s="205"/>
      <c r="N298" s="206"/>
      <c r="O298" s="206"/>
      <c r="P298" s="207">
        <f>SUM(P299:P300)</f>
        <v>0</v>
      </c>
      <c r="Q298" s="206"/>
      <c r="R298" s="207">
        <f>SUM(R299:R300)</f>
        <v>0</v>
      </c>
      <c r="S298" s="206"/>
      <c r="T298" s="208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9" t="s">
        <v>78</v>
      </c>
      <c r="AT298" s="210" t="s">
        <v>70</v>
      </c>
      <c r="AU298" s="210" t="s">
        <v>78</v>
      </c>
      <c r="AY298" s="209" t="s">
        <v>129</v>
      </c>
      <c r="BK298" s="211">
        <f>SUM(BK299:BK300)</f>
        <v>0</v>
      </c>
    </row>
    <row r="299" s="2" customFormat="1" ht="49.05" customHeight="1">
      <c r="A299" s="40"/>
      <c r="B299" s="41"/>
      <c r="C299" s="214" t="s">
        <v>418</v>
      </c>
      <c r="D299" s="214" t="s">
        <v>131</v>
      </c>
      <c r="E299" s="215" t="s">
        <v>750</v>
      </c>
      <c r="F299" s="216" t="s">
        <v>751</v>
      </c>
      <c r="G299" s="217" t="s">
        <v>245</v>
      </c>
      <c r="H299" s="218">
        <v>15.710000000000001</v>
      </c>
      <c r="I299" s="219"/>
      <c r="J299" s="220">
        <f>ROUND(I299*H299,2)</f>
        <v>0</v>
      </c>
      <c r="K299" s="216" t="s">
        <v>135</v>
      </c>
      <c r="L299" s="46"/>
      <c r="M299" s="221" t="s">
        <v>19</v>
      </c>
      <c r="N299" s="222" t="s">
        <v>42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136</v>
      </c>
      <c r="AT299" s="225" t="s">
        <v>131</v>
      </c>
      <c r="AU299" s="225" t="s">
        <v>80</v>
      </c>
      <c r="AY299" s="19" t="s">
        <v>129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78</v>
      </c>
      <c r="BK299" s="226">
        <f>ROUND(I299*H299,2)</f>
        <v>0</v>
      </c>
      <c r="BL299" s="19" t="s">
        <v>136</v>
      </c>
      <c r="BM299" s="225" t="s">
        <v>752</v>
      </c>
    </row>
    <row r="300" s="2" customFormat="1" ht="49.05" customHeight="1">
      <c r="A300" s="40"/>
      <c r="B300" s="41"/>
      <c r="C300" s="214" t="s">
        <v>422</v>
      </c>
      <c r="D300" s="214" t="s">
        <v>131</v>
      </c>
      <c r="E300" s="215" t="s">
        <v>753</v>
      </c>
      <c r="F300" s="216" t="s">
        <v>754</v>
      </c>
      <c r="G300" s="217" t="s">
        <v>245</v>
      </c>
      <c r="H300" s="218">
        <v>15.710000000000001</v>
      </c>
      <c r="I300" s="219"/>
      <c r="J300" s="220">
        <f>ROUND(I300*H300,2)</f>
        <v>0</v>
      </c>
      <c r="K300" s="216" t="s">
        <v>135</v>
      </c>
      <c r="L300" s="46"/>
      <c r="M300" s="277" t="s">
        <v>19</v>
      </c>
      <c r="N300" s="278" t="s">
        <v>42</v>
      </c>
      <c r="O300" s="279"/>
      <c r="P300" s="280">
        <f>O300*H300</f>
        <v>0</v>
      </c>
      <c r="Q300" s="280">
        <v>0</v>
      </c>
      <c r="R300" s="280">
        <f>Q300*H300</f>
        <v>0</v>
      </c>
      <c r="S300" s="280">
        <v>0</v>
      </c>
      <c r="T300" s="281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136</v>
      </c>
      <c r="AT300" s="225" t="s">
        <v>131</v>
      </c>
      <c r="AU300" s="225" t="s">
        <v>80</v>
      </c>
      <c r="AY300" s="19" t="s">
        <v>129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78</v>
      </c>
      <c r="BK300" s="226">
        <f>ROUND(I300*H300,2)</f>
        <v>0</v>
      </c>
      <c r="BL300" s="19" t="s">
        <v>136</v>
      </c>
      <c r="BM300" s="225" t="s">
        <v>755</v>
      </c>
    </row>
    <row r="301" s="2" customFormat="1" ht="6.96" customHeight="1">
      <c r="A301" s="40"/>
      <c r="B301" s="61"/>
      <c r="C301" s="62"/>
      <c r="D301" s="62"/>
      <c r="E301" s="62"/>
      <c r="F301" s="62"/>
      <c r="G301" s="62"/>
      <c r="H301" s="62"/>
      <c r="I301" s="62"/>
      <c r="J301" s="62"/>
      <c r="K301" s="62"/>
      <c r="L301" s="46"/>
      <c r="M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</row>
  </sheetData>
  <sheetProtection sheet="1" autoFilter="0" formatColumns="0" formatRows="0" objects="1" scenarios="1" spinCount="100000" saltValue="Xp+Z8gxUEaGk7hR7BltUq6IC+rvDbzW4VLE4JGIOwyIE04lJ7UbQYvafA0+Urcy2a7ICP/xWPe6Y/1rOsrM8SA==" hashValue="6nyXTCcPuKJOYt0ci+aC55wnHiiP3JLYJY2JH+5Q67k//eJvn7P7qJuTn/ltQOuhSzWxA7Bl2OBWLrK5d+AKWg==" algorithmName="SHA-512" password="CC35"/>
  <autoFilter ref="C85:K30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Rekonstrukce povrchu ulice Štefánikova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756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7. 7. 2021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ROUND((SUM(BE88:BE124)),  2)</f>
        <v>0</v>
      </c>
      <c r="G33" s="40"/>
      <c r="H33" s="40"/>
      <c r="I33" s="159">
        <v>0.20999999999999999</v>
      </c>
      <c r="J33" s="158">
        <f>ROUND(((SUM(BE88:BE124))*I33),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ROUND((SUM(BF88:BF124)),  2)</f>
        <v>0</v>
      </c>
      <c r="G34" s="40"/>
      <c r="H34" s="40"/>
      <c r="I34" s="159">
        <v>0.14999999999999999</v>
      </c>
      <c r="J34" s="158">
        <f>ROUND(((SUM(BF88:BF124))*I34),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ROUND((SUM(BG88:BG124)),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ROUND((SUM(BH88:BH124)),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ROUND((SUM(BI88:BI124)),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povrchu ulice Štefánikova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ulice Štefánikova, Český Těšín</v>
      </c>
      <c r="G52" s="42"/>
      <c r="H52" s="42"/>
      <c r="I52" s="34" t="s">
        <v>23</v>
      </c>
      <c r="J52" s="74" t="str">
        <f>IF(J12="","",J12)</f>
        <v>7. 7. 2021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Český Těšín</v>
      </c>
      <c r="G54" s="42"/>
      <c r="H54" s="42"/>
      <c r="I54" s="34" t="s">
        <v>31</v>
      </c>
      <c r="J54" s="38" t="str">
        <f>E21</f>
        <v>BENEPRO, a.s.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BENEPRO, a.s.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103</v>
      </c>
      <c r="D57" s="173"/>
      <c r="E57" s="173"/>
      <c r="F57" s="173"/>
      <c r="G57" s="173"/>
      <c r="H57" s="173"/>
      <c r="I57" s="173"/>
      <c r="J57" s="174" t="s">
        <v>104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76"/>
      <c r="C60" s="177"/>
      <c r="D60" s="178" t="s">
        <v>106</v>
      </c>
      <c r="E60" s="179"/>
      <c r="F60" s="179"/>
      <c r="G60" s="179"/>
      <c r="H60" s="179"/>
      <c r="I60" s="179"/>
      <c r="J60" s="180">
        <f>J89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110</v>
      </c>
      <c r="E61" s="184"/>
      <c r="F61" s="184"/>
      <c r="G61" s="184"/>
      <c r="H61" s="184"/>
      <c r="I61" s="184"/>
      <c r="J61" s="185">
        <f>J90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6"/>
      <c r="C62" s="177"/>
      <c r="D62" s="178" t="s">
        <v>756</v>
      </c>
      <c r="E62" s="179"/>
      <c r="F62" s="179"/>
      <c r="G62" s="179"/>
      <c r="H62" s="179"/>
      <c r="I62" s="179"/>
      <c r="J62" s="180">
        <f>J94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27"/>
      <c r="D63" s="183" t="s">
        <v>757</v>
      </c>
      <c r="E63" s="184"/>
      <c r="F63" s="184"/>
      <c r="G63" s="184"/>
      <c r="H63" s="184"/>
      <c r="I63" s="184"/>
      <c r="J63" s="185">
        <f>J95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758</v>
      </c>
      <c r="E64" s="184"/>
      <c r="F64" s="184"/>
      <c r="G64" s="184"/>
      <c r="H64" s="184"/>
      <c r="I64" s="184"/>
      <c r="J64" s="185">
        <f>J105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759</v>
      </c>
      <c r="E65" s="184"/>
      <c r="F65" s="184"/>
      <c r="G65" s="184"/>
      <c r="H65" s="184"/>
      <c r="I65" s="184"/>
      <c r="J65" s="185">
        <f>J108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760</v>
      </c>
      <c r="E66" s="184"/>
      <c r="F66" s="184"/>
      <c r="G66" s="184"/>
      <c r="H66" s="184"/>
      <c r="I66" s="184"/>
      <c r="J66" s="185">
        <f>J116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761</v>
      </c>
      <c r="E67" s="184"/>
      <c r="F67" s="184"/>
      <c r="G67" s="184"/>
      <c r="H67" s="184"/>
      <c r="I67" s="184"/>
      <c r="J67" s="185">
        <f>J119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762</v>
      </c>
      <c r="E68" s="184"/>
      <c r="F68" s="184"/>
      <c r="G68" s="184"/>
      <c r="H68" s="184"/>
      <c r="I68" s="184"/>
      <c r="J68" s="185">
        <f>J122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114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Rekonstrukce povrchu ulice Štefánikova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98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VRN - Vedlejší rozpočtové náklady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ulice Štefánikova, Český Těšín</v>
      </c>
      <c r="G82" s="42"/>
      <c r="H82" s="42"/>
      <c r="I82" s="34" t="s">
        <v>23</v>
      </c>
      <c r="J82" s="74" t="str">
        <f>IF(J12="","",J12)</f>
        <v>7. 7. 2021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Český Těšín</v>
      </c>
      <c r="G84" s="42"/>
      <c r="H84" s="42"/>
      <c r="I84" s="34" t="s">
        <v>31</v>
      </c>
      <c r="J84" s="38" t="str">
        <f>E21</f>
        <v>BENEPRO, a.s.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>BENEPRO, a.s.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115</v>
      </c>
      <c r="D87" s="190" t="s">
        <v>56</v>
      </c>
      <c r="E87" s="190" t="s">
        <v>52</v>
      </c>
      <c r="F87" s="190" t="s">
        <v>53</v>
      </c>
      <c r="G87" s="190" t="s">
        <v>116</v>
      </c>
      <c r="H87" s="190" t="s">
        <v>117</v>
      </c>
      <c r="I87" s="190" t="s">
        <v>118</v>
      </c>
      <c r="J87" s="190" t="s">
        <v>104</v>
      </c>
      <c r="K87" s="191" t="s">
        <v>119</v>
      </c>
      <c r="L87" s="192"/>
      <c r="M87" s="94" t="s">
        <v>19</v>
      </c>
      <c r="N87" s="95" t="s">
        <v>41</v>
      </c>
      <c r="O87" s="95" t="s">
        <v>120</v>
      </c>
      <c r="P87" s="95" t="s">
        <v>121</v>
      </c>
      <c r="Q87" s="95" t="s">
        <v>122</v>
      </c>
      <c r="R87" s="95" t="s">
        <v>123</v>
      </c>
      <c r="S87" s="95" t="s">
        <v>124</v>
      </c>
      <c r="T87" s="96" t="s">
        <v>125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126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P89+P94</f>
        <v>0</v>
      </c>
      <c r="Q88" s="98"/>
      <c r="R88" s="195">
        <f>R89+R94</f>
        <v>0</v>
      </c>
      <c r="S88" s="98"/>
      <c r="T88" s="196">
        <f>T89+T94</f>
        <v>31.09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105</v>
      </c>
      <c r="BK88" s="197">
        <f>BK89+BK94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127</v>
      </c>
      <c r="F89" s="201" t="s">
        <v>128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</v>
      </c>
      <c r="S89" s="206"/>
      <c r="T89" s="208">
        <f>T90</f>
        <v>31.09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78</v>
      </c>
      <c r="AT89" s="210" t="s">
        <v>70</v>
      </c>
      <c r="AU89" s="210" t="s">
        <v>71</v>
      </c>
      <c r="AY89" s="209" t="s">
        <v>129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70</v>
      </c>
      <c r="E90" s="212" t="s">
        <v>181</v>
      </c>
      <c r="F90" s="212" t="s">
        <v>369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SUM(P91:P93)</f>
        <v>0</v>
      </c>
      <c r="Q90" s="206"/>
      <c r="R90" s="207">
        <f>SUM(R91:R93)</f>
        <v>0</v>
      </c>
      <c r="S90" s="206"/>
      <c r="T90" s="208">
        <f>SUM(T91:T93)</f>
        <v>31.09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78</v>
      </c>
      <c r="AY90" s="209" t="s">
        <v>129</v>
      </c>
      <c r="BK90" s="211">
        <f>SUM(BK91:BK93)</f>
        <v>0</v>
      </c>
    </row>
    <row r="91" s="2" customFormat="1" ht="24.15" customHeight="1">
      <c r="A91" s="40"/>
      <c r="B91" s="41"/>
      <c r="C91" s="214" t="s">
        <v>78</v>
      </c>
      <c r="D91" s="214" t="s">
        <v>131</v>
      </c>
      <c r="E91" s="215" t="s">
        <v>763</v>
      </c>
      <c r="F91" s="216" t="s">
        <v>764</v>
      </c>
      <c r="G91" s="217" t="s">
        <v>134</v>
      </c>
      <c r="H91" s="218">
        <v>3109</v>
      </c>
      <c r="I91" s="219"/>
      <c r="J91" s="220">
        <f>ROUND(I91*H91,2)</f>
        <v>0</v>
      </c>
      <c r="K91" s="216" t="s">
        <v>135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0.01</v>
      </c>
      <c r="T91" s="224">
        <f>S91*H91</f>
        <v>31.09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136</v>
      </c>
      <c r="AT91" s="225" t="s">
        <v>131</v>
      </c>
      <c r="AU91" s="225" t="s">
        <v>80</v>
      </c>
      <c r="AY91" s="19" t="s">
        <v>129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78</v>
      </c>
      <c r="BK91" s="226">
        <f>ROUND(I91*H91,2)</f>
        <v>0</v>
      </c>
      <c r="BL91" s="19" t="s">
        <v>136</v>
      </c>
      <c r="BM91" s="225" t="s">
        <v>765</v>
      </c>
    </row>
    <row r="92" s="2" customFormat="1">
      <c r="A92" s="40"/>
      <c r="B92" s="41"/>
      <c r="C92" s="42"/>
      <c r="D92" s="227" t="s">
        <v>138</v>
      </c>
      <c r="E92" s="42"/>
      <c r="F92" s="228" t="s">
        <v>766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80</v>
      </c>
    </row>
    <row r="93" s="14" customFormat="1">
      <c r="A93" s="14"/>
      <c r="B93" s="242"/>
      <c r="C93" s="243"/>
      <c r="D93" s="227" t="s">
        <v>140</v>
      </c>
      <c r="E93" s="244" t="s">
        <v>19</v>
      </c>
      <c r="F93" s="245" t="s">
        <v>767</v>
      </c>
      <c r="G93" s="243"/>
      <c r="H93" s="246">
        <v>3109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140</v>
      </c>
      <c r="AU93" s="252" t="s">
        <v>80</v>
      </c>
      <c r="AV93" s="14" t="s">
        <v>80</v>
      </c>
      <c r="AW93" s="14" t="s">
        <v>33</v>
      </c>
      <c r="AX93" s="14" t="s">
        <v>78</v>
      </c>
      <c r="AY93" s="252" t="s">
        <v>129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94</v>
      </c>
      <c r="F94" s="201" t="s">
        <v>95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P95+P105+P108+P116+P119+P122</f>
        <v>0</v>
      </c>
      <c r="Q94" s="206"/>
      <c r="R94" s="207">
        <f>R95+R105+R108+R116+R119+R122</f>
        <v>0</v>
      </c>
      <c r="S94" s="206"/>
      <c r="T94" s="208">
        <f>T95+T105+T108+T116+T119+T122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159</v>
      </c>
      <c r="AT94" s="210" t="s">
        <v>70</v>
      </c>
      <c r="AU94" s="210" t="s">
        <v>71</v>
      </c>
      <c r="AY94" s="209" t="s">
        <v>129</v>
      </c>
      <c r="BK94" s="211">
        <f>BK95+BK105+BK108+BK116+BK119+BK122</f>
        <v>0</v>
      </c>
    </row>
    <row r="95" s="12" customFormat="1" ht="22.8" customHeight="1">
      <c r="A95" s="12"/>
      <c r="B95" s="198"/>
      <c r="C95" s="199"/>
      <c r="D95" s="200" t="s">
        <v>70</v>
      </c>
      <c r="E95" s="212" t="s">
        <v>768</v>
      </c>
      <c r="F95" s="212" t="s">
        <v>769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SUM(P96:P104)</f>
        <v>0</v>
      </c>
      <c r="Q95" s="206"/>
      <c r="R95" s="207">
        <f>SUM(R96:R104)</f>
        <v>0</v>
      </c>
      <c r="S95" s="206"/>
      <c r="T95" s="208">
        <f>SUM(T96:T104)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159</v>
      </c>
      <c r="AT95" s="210" t="s">
        <v>70</v>
      </c>
      <c r="AU95" s="210" t="s">
        <v>78</v>
      </c>
      <c r="AY95" s="209" t="s">
        <v>129</v>
      </c>
      <c r="BK95" s="211">
        <f>SUM(BK96:BK104)</f>
        <v>0</v>
      </c>
    </row>
    <row r="96" s="2" customFormat="1" ht="14.4" customHeight="1">
      <c r="A96" s="40"/>
      <c r="B96" s="41"/>
      <c r="C96" s="214" t="s">
        <v>80</v>
      </c>
      <c r="D96" s="214" t="s">
        <v>131</v>
      </c>
      <c r="E96" s="215" t="s">
        <v>770</v>
      </c>
      <c r="F96" s="216" t="s">
        <v>771</v>
      </c>
      <c r="G96" s="217" t="s">
        <v>772</v>
      </c>
      <c r="H96" s="218">
        <v>1</v>
      </c>
      <c r="I96" s="219"/>
      <c r="J96" s="220">
        <f>ROUND(I96*H96,2)</f>
        <v>0</v>
      </c>
      <c r="K96" s="216" t="s">
        <v>135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773</v>
      </c>
      <c r="AT96" s="225" t="s">
        <v>131</v>
      </c>
      <c r="AU96" s="225" t="s">
        <v>80</v>
      </c>
      <c r="AY96" s="19" t="s">
        <v>129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773</v>
      </c>
      <c r="BM96" s="225" t="s">
        <v>774</v>
      </c>
    </row>
    <row r="97" s="2" customFormat="1" ht="14.4" customHeight="1">
      <c r="A97" s="40"/>
      <c r="B97" s="41"/>
      <c r="C97" s="214" t="s">
        <v>150</v>
      </c>
      <c r="D97" s="214" t="s">
        <v>131</v>
      </c>
      <c r="E97" s="215" t="s">
        <v>775</v>
      </c>
      <c r="F97" s="216" t="s">
        <v>776</v>
      </c>
      <c r="G97" s="217" t="s">
        <v>772</v>
      </c>
      <c r="H97" s="218">
        <v>1</v>
      </c>
      <c r="I97" s="219"/>
      <c r="J97" s="220">
        <f>ROUND(I97*H97,2)</f>
        <v>0</v>
      </c>
      <c r="K97" s="216" t="s">
        <v>135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773</v>
      </c>
      <c r="AT97" s="225" t="s">
        <v>131</v>
      </c>
      <c r="AU97" s="225" t="s">
        <v>80</v>
      </c>
      <c r="AY97" s="19" t="s">
        <v>129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773</v>
      </c>
      <c r="BM97" s="225" t="s">
        <v>777</v>
      </c>
    </row>
    <row r="98" s="2" customFormat="1" ht="14.4" customHeight="1">
      <c r="A98" s="40"/>
      <c r="B98" s="41"/>
      <c r="C98" s="214" t="s">
        <v>136</v>
      </c>
      <c r="D98" s="214" t="s">
        <v>131</v>
      </c>
      <c r="E98" s="215" t="s">
        <v>778</v>
      </c>
      <c r="F98" s="216" t="s">
        <v>779</v>
      </c>
      <c r="G98" s="217" t="s">
        <v>772</v>
      </c>
      <c r="H98" s="218">
        <v>1</v>
      </c>
      <c r="I98" s="219"/>
      <c r="J98" s="220">
        <f>ROUND(I98*H98,2)</f>
        <v>0</v>
      </c>
      <c r="K98" s="216" t="s">
        <v>135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773</v>
      </c>
      <c r="AT98" s="225" t="s">
        <v>131</v>
      </c>
      <c r="AU98" s="225" t="s">
        <v>80</v>
      </c>
      <c r="AY98" s="19" t="s">
        <v>129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773</v>
      </c>
      <c r="BM98" s="225" t="s">
        <v>780</v>
      </c>
    </row>
    <row r="99" s="2" customFormat="1" ht="14.4" customHeight="1">
      <c r="A99" s="40"/>
      <c r="B99" s="41"/>
      <c r="C99" s="214" t="s">
        <v>159</v>
      </c>
      <c r="D99" s="214" t="s">
        <v>131</v>
      </c>
      <c r="E99" s="215" t="s">
        <v>781</v>
      </c>
      <c r="F99" s="216" t="s">
        <v>782</v>
      </c>
      <c r="G99" s="217" t="s">
        <v>783</v>
      </c>
      <c r="H99" s="218">
        <v>1</v>
      </c>
      <c r="I99" s="219"/>
      <c r="J99" s="220">
        <f>ROUND(I99*H99,2)</f>
        <v>0</v>
      </c>
      <c r="K99" s="216" t="s">
        <v>135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773</v>
      </c>
      <c r="AT99" s="225" t="s">
        <v>131</v>
      </c>
      <c r="AU99" s="225" t="s">
        <v>80</v>
      </c>
      <c r="AY99" s="19" t="s">
        <v>129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773</v>
      </c>
      <c r="BM99" s="225" t="s">
        <v>784</v>
      </c>
    </row>
    <row r="100" s="2" customFormat="1">
      <c r="A100" s="40"/>
      <c r="B100" s="41"/>
      <c r="C100" s="42"/>
      <c r="D100" s="227" t="s">
        <v>138</v>
      </c>
      <c r="E100" s="42"/>
      <c r="F100" s="228" t="s">
        <v>785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80</v>
      </c>
    </row>
    <row r="101" s="2" customFormat="1" ht="14.4" customHeight="1">
      <c r="A101" s="40"/>
      <c r="B101" s="41"/>
      <c r="C101" s="214" t="s">
        <v>163</v>
      </c>
      <c r="D101" s="214" t="s">
        <v>131</v>
      </c>
      <c r="E101" s="215" t="s">
        <v>786</v>
      </c>
      <c r="F101" s="216" t="s">
        <v>787</v>
      </c>
      <c r="G101" s="217" t="s">
        <v>783</v>
      </c>
      <c r="H101" s="218">
        <v>1</v>
      </c>
      <c r="I101" s="219"/>
      <c r="J101" s="220">
        <f>ROUND(I101*H101,2)</f>
        <v>0</v>
      </c>
      <c r="K101" s="216" t="s">
        <v>135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773</v>
      </c>
      <c r="AT101" s="225" t="s">
        <v>131</v>
      </c>
      <c r="AU101" s="225" t="s">
        <v>80</v>
      </c>
      <c r="AY101" s="19" t="s">
        <v>129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773</v>
      </c>
      <c r="BM101" s="225" t="s">
        <v>788</v>
      </c>
    </row>
    <row r="102" s="2" customFormat="1">
      <c r="A102" s="40"/>
      <c r="B102" s="41"/>
      <c r="C102" s="42"/>
      <c r="D102" s="227" t="s">
        <v>138</v>
      </c>
      <c r="E102" s="42"/>
      <c r="F102" s="228" t="s">
        <v>789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80</v>
      </c>
    </row>
    <row r="103" s="2" customFormat="1" ht="14.4" customHeight="1">
      <c r="A103" s="40"/>
      <c r="B103" s="41"/>
      <c r="C103" s="214" t="s">
        <v>168</v>
      </c>
      <c r="D103" s="214" t="s">
        <v>131</v>
      </c>
      <c r="E103" s="215" t="s">
        <v>790</v>
      </c>
      <c r="F103" s="216" t="s">
        <v>791</v>
      </c>
      <c r="G103" s="217" t="s">
        <v>783</v>
      </c>
      <c r="H103" s="218">
        <v>1</v>
      </c>
      <c r="I103" s="219"/>
      <c r="J103" s="220">
        <f>ROUND(I103*H103,2)</f>
        <v>0</v>
      </c>
      <c r="K103" s="216" t="s">
        <v>135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773</v>
      </c>
      <c r="AT103" s="225" t="s">
        <v>131</v>
      </c>
      <c r="AU103" s="225" t="s">
        <v>80</v>
      </c>
      <c r="AY103" s="19" t="s">
        <v>129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773</v>
      </c>
      <c r="BM103" s="225" t="s">
        <v>792</v>
      </c>
    </row>
    <row r="104" s="2" customFormat="1">
      <c r="A104" s="40"/>
      <c r="B104" s="41"/>
      <c r="C104" s="42"/>
      <c r="D104" s="227" t="s">
        <v>138</v>
      </c>
      <c r="E104" s="42"/>
      <c r="F104" s="228" t="s">
        <v>793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80</v>
      </c>
    </row>
    <row r="105" s="12" customFormat="1" ht="22.8" customHeight="1">
      <c r="A105" s="12"/>
      <c r="B105" s="198"/>
      <c r="C105" s="199"/>
      <c r="D105" s="200" t="s">
        <v>70</v>
      </c>
      <c r="E105" s="212" t="s">
        <v>794</v>
      </c>
      <c r="F105" s="212" t="s">
        <v>795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SUM(P106:P107)</f>
        <v>0</v>
      </c>
      <c r="Q105" s="206"/>
      <c r="R105" s="207">
        <f>SUM(R106:R107)</f>
        <v>0</v>
      </c>
      <c r="S105" s="206"/>
      <c r="T105" s="208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159</v>
      </c>
      <c r="AT105" s="210" t="s">
        <v>70</v>
      </c>
      <c r="AU105" s="210" t="s">
        <v>78</v>
      </c>
      <c r="AY105" s="209" t="s">
        <v>129</v>
      </c>
      <c r="BK105" s="211">
        <f>SUM(BK106:BK107)</f>
        <v>0</v>
      </c>
    </row>
    <row r="106" s="2" customFormat="1" ht="14.4" customHeight="1">
      <c r="A106" s="40"/>
      <c r="B106" s="41"/>
      <c r="C106" s="214" t="s">
        <v>175</v>
      </c>
      <c r="D106" s="214" t="s">
        <v>131</v>
      </c>
      <c r="E106" s="215" t="s">
        <v>796</v>
      </c>
      <c r="F106" s="216" t="s">
        <v>797</v>
      </c>
      <c r="G106" s="217" t="s">
        <v>783</v>
      </c>
      <c r="H106" s="218">
        <v>1</v>
      </c>
      <c r="I106" s="219"/>
      <c r="J106" s="220">
        <f>ROUND(I106*H106,2)</f>
        <v>0</v>
      </c>
      <c r="K106" s="216" t="s">
        <v>135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773</v>
      </c>
      <c r="AT106" s="225" t="s">
        <v>131</v>
      </c>
      <c r="AU106" s="225" t="s">
        <v>80</v>
      </c>
      <c r="AY106" s="19" t="s">
        <v>129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773</v>
      </c>
      <c r="BM106" s="225" t="s">
        <v>798</v>
      </c>
    </row>
    <row r="107" s="2" customFormat="1">
      <c r="A107" s="40"/>
      <c r="B107" s="41"/>
      <c r="C107" s="42"/>
      <c r="D107" s="227" t="s">
        <v>138</v>
      </c>
      <c r="E107" s="42"/>
      <c r="F107" s="228" t="s">
        <v>799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138</v>
      </c>
      <c r="AU107" s="19" t="s">
        <v>80</v>
      </c>
    </row>
    <row r="108" s="12" customFormat="1" ht="22.8" customHeight="1">
      <c r="A108" s="12"/>
      <c r="B108" s="198"/>
      <c r="C108" s="199"/>
      <c r="D108" s="200" t="s">
        <v>70</v>
      </c>
      <c r="E108" s="212" t="s">
        <v>800</v>
      </c>
      <c r="F108" s="212" t="s">
        <v>801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SUM(P109:P115)</f>
        <v>0</v>
      </c>
      <c r="Q108" s="206"/>
      <c r="R108" s="207">
        <f>SUM(R109:R115)</f>
        <v>0</v>
      </c>
      <c r="S108" s="206"/>
      <c r="T108" s="208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159</v>
      </c>
      <c r="AT108" s="210" t="s">
        <v>70</v>
      </c>
      <c r="AU108" s="210" t="s">
        <v>78</v>
      </c>
      <c r="AY108" s="209" t="s">
        <v>129</v>
      </c>
      <c r="BK108" s="211">
        <f>SUM(BK109:BK115)</f>
        <v>0</v>
      </c>
    </row>
    <row r="109" s="2" customFormat="1" ht="14.4" customHeight="1">
      <c r="A109" s="40"/>
      <c r="B109" s="41"/>
      <c r="C109" s="214" t="s">
        <v>181</v>
      </c>
      <c r="D109" s="214" t="s">
        <v>131</v>
      </c>
      <c r="E109" s="215" t="s">
        <v>802</v>
      </c>
      <c r="F109" s="216" t="s">
        <v>803</v>
      </c>
      <c r="G109" s="217" t="s">
        <v>783</v>
      </c>
      <c r="H109" s="218">
        <v>1</v>
      </c>
      <c r="I109" s="219"/>
      <c r="J109" s="220">
        <f>ROUND(I109*H109,2)</f>
        <v>0</v>
      </c>
      <c r="K109" s="216" t="s">
        <v>135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773</v>
      </c>
      <c r="AT109" s="225" t="s">
        <v>131</v>
      </c>
      <c r="AU109" s="225" t="s">
        <v>80</v>
      </c>
      <c r="AY109" s="19" t="s">
        <v>129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78</v>
      </c>
      <c r="BK109" s="226">
        <f>ROUND(I109*H109,2)</f>
        <v>0</v>
      </c>
      <c r="BL109" s="19" t="s">
        <v>773</v>
      </c>
      <c r="BM109" s="225" t="s">
        <v>804</v>
      </c>
    </row>
    <row r="110" s="2" customFormat="1">
      <c r="A110" s="40"/>
      <c r="B110" s="41"/>
      <c r="C110" s="42"/>
      <c r="D110" s="227" t="s">
        <v>138</v>
      </c>
      <c r="E110" s="42"/>
      <c r="F110" s="228" t="s">
        <v>805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138</v>
      </c>
      <c r="AU110" s="19" t="s">
        <v>80</v>
      </c>
    </row>
    <row r="111" s="2" customFormat="1" ht="24.15" customHeight="1">
      <c r="A111" s="40"/>
      <c r="B111" s="41"/>
      <c r="C111" s="214" t="s">
        <v>185</v>
      </c>
      <c r="D111" s="214" t="s">
        <v>131</v>
      </c>
      <c r="E111" s="215" t="s">
        <v>806</v>
      </c>
      <c r="F111" s="216" t="s">
        <v>807</v>
      </c>
      <c r="G111" s="217" t="s">
        <v>772</v>
      </c>
      <c r="H111" s="218">
        <v>1</v>
      </c>
      <c r="I111" s="219"/>
      <c r="J111" s="220">
        <f>ROUND(I111*H111,2)</f>
        <v>0</v>
      </c>
      <c r="K111" s="216" t="s">
        <v>135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773</v>
      </c>
      <c r="AT111" s="225" t="s">
        <v>131</v>
      </c>
      <c r="AU111" s="225" t="s">
        <v>80</v>
      </c>
      <c r="AY111" s="19" t="s">
        <v>129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773</v>
      </c>
      <c r="BM111" s="225" t="s">
        <v>808</v>
      </c>
    </row>
    <row r="112" s="2" customFormat="1" ht="14.4" customHeight="1">
      <c r="A112" s="40"/>
      <c r="B112" s="41"/>
      <c r="C112" s="214" t="s">
        <v>193</v>
      </c>
      <c r="D112" s="214" t="s">
        <v>131</v>
      </c>
      <c r="E112" s="215" t="s">
        <v>809</v>
      </c>
      <c r="F112" s="216" t="s">
        <v>810</v>
      </c>
      <c r="G112" s="217" t="s">
        <v>178</v>
      </c>
      <c r="H112" s="218">
        <v>1</v>
      </c>
      <c r="I112" s="219"/>
      <c r="J112" s="220">
        <f>ROUND(I112*H112,2)</f>
        <v>0</v>
      </c>
      <c r="K112" s="216" t="s">
        <v>135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773</v>
      </c>
      <c r="AT112" s="225" t="s">
        <v>131</v>
      </c>
      <c r="AU112" s="225" t="s">
        <v>80</v>
      </c>
      <c r="AY112" s="19" t="s">
        <v>129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78</v>
      </c>
      <c r="BK112" s="226">
        <f>ROUND(I112*H112,2)</f>
        <v>0</v>
      </c>
      <c r="BL112" s="19" t="s">
        <v>773</v>
      </c>
      <c r="BM112" s="225" t="s">
        <v>811</v>
      </c>
    </row>
    <row r="113" s="2" customFormat="1" ht="14.4" customHeight="1">
      <c r="A113" s="40"/>
      <c r="B113" s="41"/>
      <c r="C113" s="214" t="s">
        <v>197</v>
      </c>
      <c r="D113" s="214" t="s">
        <v>131</v>
      </c>
      <c r="E113" s="215" t="s">
        <v>812</v>
      </c>
      <c r="F113" s="216" t="s">
        <v>813</v>
      </c>
      <c r="G113" s="217" t="s">
        <v>178</v>
      </c>
      <c r="H113" s="218">
        <v>2</v>
      </c>
      <c r="I113" s="219"/>
      <c r="J113" s="220">
        <f>ROUND(I113*H113,2)</f>
        <v>0</v>
      </c>
      <c r="K113" s="216" t="s">
        <v>135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773</v>
      </c>
      <c r="AT113" s="225" t="s">
        <v>131</v>
      </c>
      <c r="AU113" s="225" t="s">
        <v>80</v>
      </c>
      <c r="AY113" s="19" t="s">
        <v>129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773</v>
      </c>
      <c r="BM113" s="225" t="s">
        <v>814</v>
      </c>
    </row>
    <row r="114" s="2" customFormat="1" ht="14.4" customHeight="1">
      <c r="A114" s="40"/>
      <c r="B114" s="41"/>
      <c r="C114" s="214" t="s">
        <v>206</v>
      </c>
      <c r="D114" s="214" t="s">
        <v>131</v>
      </c>
      <c r="E114" s="215" t="s">
        <v>815</v>
      </c>
      <c r="F114" s="216" t="s">
        <v>816</v>
      </c>
      <c r="G114" s="217" t="s">
        <v>783</v>
      </c>
      <c r="H114" s="218">
        <v>1</v>
      </c>
      <c r="I114" s="219"/>
      <c r="J114" s="220">
        <f>ROUND(I114*H114,2)</f>
        <v>0</v>
      </c>
      <c r="K114" s="216" t="s">
        <v>135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773</v>
      </c>
      <c r="AT114" s="225" t="s">
        <v>131</v>
      </c>
      <c r="AU114" s="225" t="s">
        <v>80</v>
      </c>
      <c r="AY114" s="19" t="s">
        <v>129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773</v>
      </c>
      <c r="BM114" s="225" t="s">
        <v>817</v>
      </c>
    </row>
    <row r="115" s="2" customFormat="1">
      <c r="A115" s="40"/>
      <c r="B115" s="41"/>
      <c r="C115" s="42"/>
      <c r="D115" s="227" t="s">
        <v>138</v>
      </c>
      <c r="E115" s="42"/>
      <c r="F115" s="228" t="s">
        <v>818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138</v>
      </c>
      <c r="AU115" s="19" t="s">
        <v>80</v>
      </c>
    </row>
    <row r="116" s="12" customFormat="1" ht="22.8" customHeight="1">
      <c r="A116" s="12"/>
      <c r="B116" s="198"/>
      <c r="C116" s="199"/>
      <c r="D116" s="200" t="s">
        <v>70</v>
      </c>
      <c r="E116" s="212" t="s">
        <v>819</v>
      </c>
      <c r="F116" s="212" t="s">
        <v>820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SUM(P117:P118)</f>
        <v>0</v>
      </c>
      <c r="Q116" s="206"/>
      <c r="R116" s="207">
        <f>SUM(R117:R118)</f>
        <v>0</v>
      </c>
      <c r="S116" s="206"/>
      <c r="T116" s="208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159</v>
      </c>
      <c r="AT116" s="210" t="s">
        <v>70</v>
      </c>
      <c r="AU116" s="210" t="s">
        <v>78</v>
      </c>
      <c r="AY116" s="209" t="s">
        <v>129</v>
      </c>
      <c r="BK116" s="211">
        <f>SUM(BK117:BK118)</f>
        <v>0</v>
      </c>
    </row>
    <row r="117" s="2" customFormat="1" ht="24.15" customHeight="1">
      <c r="A117" s="40"/>
      <c r="B117" s="41"/>
      <c r="C117" s="214" t="s">
        <v>214</v>
      </c>
      <c r="D117" s="214" t="s">
        <v>131</v>
      </c>
      <c r="E117" s="215" t="s">
        <v>821</v>
      </c>
      <c r="F117" s="216" t="s">
        <v>822</v>
      </c>
      <c r="G117" s="217" t="s">
        <v>823</v>
      </c>
      <c r="H117" s="218">
        <v>1</v>
      </c>
      <c r="I117" s="219"/>
      <c r="J117" s="220">
        <f>ROUND(I117*H117,2)</f>
        <v>0</v>
      </c>
      <c r="K117" s="216" t="s">
        <v>135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773</v>
      </c>
      <c r="AT117" s="225" t="s">
        <v>131</v>
      </c>
      <c r="AU117" s="225" t="s">
        <v>80</v>
      </c>
      <c r="AY117" s="19" t="s">
        <v>129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78</v>
      </c>
      <c r="BK117" s="226">
        <f>ROUND(I117*H117,2)</f>
        <v>0</v>
      </c>
      <c r="BL117" s="19" t="s">
        <v>773</v>
      </c>
      <c r="BM117" s="225" t="s">
        <v>824</v>
      </c>
    </row>
    <row r="118" s="2" customFormat="1">
      <c r="A118" s="40"/>
      <c r="B118" s="41"/>
      <c r="C118" s="42"/>
      <c r="D118" s="227" t="s">
        <v>138</v>
      </c>
      <c r="E118" s="42"/>
      <c r="F118" s="228" t="s">
        <v>825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138</v>
      </c>
      <c r="AU118" s="19" t="s">
        <v>80</v>
      </c>
    </row>
    <row r="119" s="12" customFormat="1" ht="22.8" customHeight="1">
      <c r="A119" s="12"/>
      <c r="B119" s="198"/>
      <c r="C119" s="199"/>
      <c r="D119" s="200" t="s">
        <v>70</v>
      </c>
      <c r="E119" s="212" t="s">
        <v>826</v>
      </c>
      <c r="F119" s="212" t="s">
        <v>827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SUM(P120:P121)</f>
        <v>0</v>
      </c>
      <c r="Q119" s="206"/>
      <c r="R119" s="207">
        <f>SUM(R120:R121)</f>
        <v>0</v>
      </c>
      <c r="S119" s="206"/>
      <c r="T119" s="208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159</v>
      </c>
      <c r="AT119" s="210" t="s">
        <v>70</v>
      </c>
      <c r="AU119" s="210" t="s">
        <v>78</v>
      </c>
      <c r="AY119" s="209" t="s">
        <v>129</v>
      </c>
      <c r="BK119" s="211">
        <f>SUM(BK120:BK121)</f>
        <v>0</v>
      </c>
    </row>
    <row r="120" s="2" customFormat="1" ht="14.4" customHeight="1">
      <c r="A120" s="40"/>
      <c r="B120" s="41"/>
      <c r="C120" s="214" t="s">
        <v>8</v>
      </c>
      <c r="D120" s="214" t="s">
        <v>131</v>
      </c>
      <c r="E120" s="215" t="s">
        <v>828</v>
      </c>
      <c r="F120" s="216" t="s">
        <v>829</v>
      </c>
      <c r="G120" s="217" t="s">
        <v>783</v>
      </c>
      <c r="H120" s="218">
        <v>1</v>
      </c>
      <c r="I120" s="219"/>
      <c r="J120" s="220">
        <f>ROUND(I120*H120,2)</f>
        <v>0</v>
      </c>
      <c r="K120" s="216" t="s">
        <v>135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773</v>
      </c>
      <c r="AT120" s="225" t="s">
        <v>131</v>
      </c>
      <c r="AU120" s="225" t="s">
        <v>80</v>
      </c>
      <c r="AY120" s="19" t="s">
        <v>129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773</v>
      </c>
      <c r="BM120" s="225" t="s">
        <v>830</v>
      </c>
    </row>
    <row r="121" s="2" customFormat="1">
      <c r="A121" s="40"/>
      <c r="B121" s="41"/>
      <c r="C121" s="42"/>
      <c r="D121" s="227" t="s">
        <v>138</v>
      </c>
      <c r="E121" s="42"/>
      <c r="F121" s="228" t="s">
        <v>831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138</v>
      </c>
      <c r="AU121" s="19" t="s">
        <v>80</v>
      </c>
    </row>
    <row r="122" s="12" customFormat="1" ht="22.8" customHeight="1">
      <c r="A122" s="12"/>
      <c r="B122" s="198"/>
      <c r="C122" s="199"/>
      <c r="D122" s="200" t="s">
        <v>70</v>
      </c>
      <c r="E122" s="212" t="s">
        <v>832</v>
      </c>
      <c r="F122" s="212" t="s">
        <v>833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SUM(P123:P124)</f>
        <v>0</v>
      </c>
      <c r="Q122" s="206"/>
      <c r="R122" s="207">
        <f>SUM(R123:R124)</f>
        <v>0</v>
      </c>
      <c r="S122" s="206"/>
      <c r="T122" s="20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159</v>
      </c>
      <c r="AT122" s="210" t="s">
        <v>70</v>
      </c>
      <c r="AU122" s="210" t="s">
        <v>78</v>
      </c>
      <c r="AY122" s="209" t="s">
        <v>129</v>
      </c>
      <c r="BK122" s="211">
        <f>SUM(BK123:BK124)</f>
        <v>0</v>
      </c>
    </row>
    <row r="123" s="2" customFormat="1" ht="14.4" customHeight="1">
      <c r="A123" s="40"/>
      <c r="B123" s="41"/>
      <c r="C123" s="214" t="s">
        <v>223</v>
      </c>
      <c r="D123" s="214" t="s">
        <v>131</v>
      </c>
      <c r="E123" s="215" t="s">
        <v>834</v>
      </c>
      <c r="F123" s="216" t="s">
        <v>833</v>
      </c>
      <c r="G123" s="217" t="s">
        <v>783</v>
      </c>
      <c r="H123" s="218">
        <v>1</v>
      </c>
      <c r="I123" s="219"/>
      <c r="J123" s="220">
        <f>ROUND(I123*H123,2)</f>
        <v>0</v>
      </c>
      <c r="K123" s="216" t="s">
        <v>135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773</v>
      </c>
      <c r="AT123" s="225" t="s">
        <v>131</v>
      </c>
      <c r="AU123" s="225" t="s">
        <v>80</v>
      </c>
      <c r="AY123" s="19" t="s">
        <v>129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773</v>
      </c>
      <c r="BM123" s="225" t="s">
        <v>835</v>
      </c>
    </row>
    <row r="124" s="2" customFormat="1">
      <c r="A124" s="40"/>
      <c r="B124" s="41"/>
      <c r="C124" s="42"/>
      <c r="D124" s="227" t="s">
        <v>138</v>
      </c>
      <c r="E124" s="42"/>
      <c r="F124" s="228" t="s">
        <v>836</v>
      </c>
      <c r="G124" s="42"/>
      <c r="H124" s="42"/>
      <c r="I124" s="229"/>
      <c r="J124" s="42"/>
      <c r="K124" s="42"/>
      <c r="L124" s="46"/>
      <c r="M124" s="293"/>
      <c r="N124" s="294"/>
      <c r="O124" s="279"/>
      <c r="P124" s="279"/>
      <c r="Q124" s="279"/>
      <c r="R124" s="279"/>
      <c r="S124" s="279"/>
      <c r="T124" s="295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138</v>
      </c>
      <c r="AU124" s="19" t="s">
        <v>80</v>
      </c>
    </row>
    <row r="125" s="2" customFormat="1" ht="6.96" customHeight="1">
      <c r="A125" s="40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46"/>
      <c r="M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</sheetData>
  <sheetProtection sheet="1" autoFilter="0" formatColumns="0" formatRows="0" objects="1" scenarios="1" spinCount="100000" saltValue="+Lk+bNq322T46SvN1G6Ilx/YEwbciJsm6PVupESQJ+EOxoIDafFzdAlLHhxqyQtRwBaimnpmAlK4ukKSkHckBA==" hashValue="lio4HtCIbANuqPX2eRSLsU+HkIp4vlrMolgmsZ9FTlxR5EFfsDen95XRVrToP16P2rqvZFtF0DctJwmv2HDlGw==" algorithmName="SHA-512" password="CC35"/>
  <autoFilter ref="C87:K12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837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838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839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840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841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842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843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844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845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846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847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77</v>
      </c>
      <c r="F18" s="307" t="s">
        <v>848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849</v>
      </c>
      <c r="F19" s="307" t="s">
        <v>850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851</v>
      </c>
      <c r="F20" s="307" t="s">
        <v>852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853</v>
      </c>
      <c r="F21" s="307" t="s">
        <v>854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855</v>
      </c>
      <c r="F22" s="307" t="s">
        <v>856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83</v>
      </c>
      <c r="F23" s="307" t="s">
        <v>857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858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859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860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861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862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863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864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865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866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115</v>
      </c>
      <c r="F36" s="307"/>
      <c r="G36" s="307" t="s">
        <v>867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868</v>
      </c>
      <c r="F37" s="307"/>
      <c r="G37" s="307" t="s">
        <v>869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52</v>
      </c>
      <c r="F38" s="307"/>
      <c r="G38" s="307" t="s">
        <v>870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53</v>
      </c>
      <c r="F39" s="307"/>
      <c r="G39" s="307" t="s">
        <v>871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116</v>
      </c>
      <c r="F40" s="307"/>
      <c r="G40" s="307" t="s">
        <v>872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117</v>
      </c>
      <c r="F41" s="307"/>
      <c r="G41" s="307" t="s">
        <v>873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874</v>
      </c>
      <c r="F42" s="307"/>
      <c r="G42" s="307" t="s">
        <v>875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876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877</v>
      </c>
      <c r="F44" s="307"/>
      <c r="G44" s="307" t="s">
        <v>878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119</v>
      </c>
      <c r="F45" s="307"/>
      <c r="G45" s="307" t="s">
        <v>879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880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881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882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883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884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885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886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887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888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889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890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891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892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893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894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895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896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897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898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899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900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901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902</v>
      </c>
      <c r="D76" s="325"/>
      <c r="E76" s="325"/>
      <c r="F76" s="325" t="s">
        <v>903</v>
      </c>
      <c r="G76" s="326"/>
      <c r="H76" s="325" t="s">
        <v>53</v>
      </c>
      <c r="I76" s="325" t="s">
        <v>56</v>
      </c>
      <c r="J76" s="325" t="s">
        <v>904</v>
      </c>
      <c r="K76" s="324"/>
    </row>
    <row r="77" s="1" customFormat="1" ht="17.25" customHeight="1">
      <c r="B77" s="322"/>
      <c r="C77" s="327" t="s">
        <v>905</v>
      </c>
      <c r="D77" s="327"/>
      <c r="E77" s="327"/>
      <c r="F77" s="328" t="s">
        <v>906</v>
      </c>
      <c r="G77" s="329"/>
      <c r="H77" s="327"/>
      <c r="I77" s="327"/>
      <c r="J77" s="327" t="s">
        <v>907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52</v>
      </c>
      <c r="D79" s="332"/>
      <c r="E79" s="332"/>
      <c r="F79" s="333" t="s">
        <v>908</v>
      </c>
      <c r="G79" s="334"/>
      <c r="H79" s="310" t="s">
        <v>909</v>
      </c>
      <c r="I79" s="310" t="s">
        <v>910</v>
      </c>
      <c r="J79" s="310">
        <v>20</v>
      </c>
      <c r="K79" s="324"/>
    </row>
    <row r="80" s="1" customFormat="1" ht="15" customHeight="1">
      <c r="B80" s="322"/>
      <c r="C80" s="310" t="s">
        <v>911</v>
      </c>
      <c r="D80" s="310"/>
      <c r="E80" s="310"/>
      <c r="F80" s="333" t="s">
        <v>908</v>
      </c>
      <c r="G80" s="334"/>
      <c r="H80" s="310" t="s">
        <v>912</v>
      </c>
      <c r="I80" s="310" t="s">
        <v>910</v>
      </c>
      <c r="J80" s="310">
        <v>120</v>
      </c>
      <c r="K80" s="324"/>
    </row>
    <row r="81" s="1" customFormat="1" ht="15" customHeight="1">
      <c r="B81" s="335"/>
      <c r="C81" s="310" t="s">
        <v>913</v>
      </c>
      <c r="D81" s="310"/>
      <c r="E81" s="310"/>
      <c r="F81" s="333" t="s">
        <v>914</v>
      </c>
      <c r="G81" s="334"/>
      <c r="H81" s="310" t="s">
        <v>915</v>
      </c>
      <c r="I81" s="310" t="s">
        <v>910</v>
      </c>
      <c r="J81" s="310">
        <v>50</v>
      </c>
      <c r="K81" s="324"/>
    </row>
    <row r="82" s="1" customFormat="1" ht="15" customHeight="1">
      <c r="B82" s="335"/>
      <c r="C82" s="310" t="s">
        <v>916</v>
      </c>
      <c r="D82" s="310"/>
      <c r="E82" s="310"/>
      <c r="F82" s="333" t="s">
        <v>908</v>
      </c>
      <c r="G82" s="334"/>
      <c r="H82" s="310" t="s">
        <v>917</v>
      </c>
      <c r="I82" s="310" t="s">
        <v>918</v>
      </c>
      <c r="J82" s="310"/>
      <c r="K82" s="324"/>
    </row>
    <row r="83" s="1" customFormat="1" ht="15" customHeight="1">
      <c r="B83" s="335"/>
      <c r="C83" s="336" t="s">
        <v>919</v>
      </c>
      <c r="D83" s="336"/>
      <c r="E83" s="336"/>
      <c r="F83" s="337" t="s">
        <v>914</v>
      </c>
      <c r="G83" s="336"/>
      <c r="H83" s="336" t="s">
        <v>920</v>
      </c>
      <c r="I83" s="336" t="s">
        <v>910</v>
      </c>
      <c r="J83" s="336">
        <v>15</v>
      </c>
      <c r="K83" s="324"/>
    </row>
    <row r="84" s="1" customFormat="1" ht="15" customHeight="1">
      <c r="B84" s="335"/>
      <c r="C84" s="336" t="s">
        <v>921</v>
      </c>
      <c r="D84" s="336"/>
      <c r="E84" s="336"/>
      <c r="F84" s="337" t="s">
        <v>914</v>
      </c>
      <c r="G84" s="336"/>
      <c r="H84" s="336" t="s">
        <v>922</v>
      </c>
      <c r="I84" s="336" t="s">
        <v>910</v>
      </c>
      <c r="J84" s="336">
        <v>15</v>
      </c>
      <c r="K84" s="324"/>
    </row>
    <row r="85" s="1" customFormat="1" ht="15" customHeight="1">
      <c r="B85" s="335"/>
      <c r="C85" s="336" t="s">
        <v>923</v>
      </c>
      <c r="D85" s="336"/>
      <c r="E85" s="336"/>
      <c r="F85" s="337" t="s">
        <v>914</v>
      </c>
      <c r="G85" s="336"/>
      <c r="H85" s="336" t="s">
        <v>924</v>
      </c>
      <c r="I85" s="336" t="s">
        <v>910</v>
      </c>
      <c r="J85" s="336">
        <v>20</v>
      </c>
      <c r="K85" s="324"/>
    </row>
    <row r="86" s="1" customFormat="1" ht="15" customHeight="1">
      <c r="B86" s="335"/>
      <c r="C86" s="336" t="s">
        <v>925</v>
      </c>
      <c r="D86" s="336"/>
      <c r="E86" s="336"/>
      <c r="F86" s="337" t="s">
        <v>914</v>
      </c>
      <c r="G86" s="336"/>
      <c r="H86" s="336" t="s">
        <v>926</v>
      </c>
      <c r="I86" s="336" t="s">
        <v>910</v>
      </c>
      <c r="J86" s="336">
        <v>20</v>
      </c>
      <c r="K86" s="324"/>
    </row>
    <row r="87" s="1" customFormat="1" ht="15" customHeight="1">
      <c r="B87" s="335"/>
      <c r="C87" s="310" t="s">
        <v>927</v>
      </c>
      <c r="D87" s="310"/>
      <c r="E87" s="310"/>
      <c r="F87" s="333" t="s">
        <v>914</v>
      </c>
      <c r="G87" s="334"/>
      <c r="H87" s="310" t="s">
        <v>928</v>
      </c>
      <c r="I87" s="310" t="s">
        <v>910</v>
      </c>
      <c r="J87" s="310">
        <v>50</v>
      </c>
      <c r="K87" s="324"/>
    </row>
    <row r="88" s="1" customFormat="1" ht="15" customHeight="1">
      <c r="B88" s="335"/>
      <c r="C88" s="310" t="s">
        <v>929</v>
      </c>
      <c r="D88" s="310"/>
      <c r="E88" s="310"/>
      <c r="F88" s="333" t="s">
        <v>914</v>
      </c>
      <c r="G88" s="334"/>
      <c r="H88" s="310" t="s">
        <v>930</v>
      </c>
      <c r="I88" s="310" t="s">
        <v>910</v>
      </c>
      <c r="J88" s="310">
        <v>20</v>
      </c>
      <c r="K88" s="324"/>
    </row>
    <row r="89" s="1" customFormat="1" ht="15" customHeight="1">
      <c r="B89" s="335"/>
      <c r="C89" s="310" t="s">
        <v>931</v>
      </c>
      <c r="D89" s="310"/>
      <c r="E89" s="310"/>
      <c r="F89" s="333" t="s">
        <v>914</v>
      </c>
      <c r="G89" s="334"/>
      <c r="H89" s="310" t="s">
        <v>932</v>
      </c>
      <c r="I89" s="310" t="s">
        <v>910</v>
      </c>
      <c r="J89" s="310">
        <v>20</v>
      </c>
      <c r="K89" s="324"/>
    </row>
    <row r="90" s="1" customFormat="1" ht="15" customHeight="1">
      <c r="B90" s="335"/>
      <c r="C90" s="310" t="s">
        <v>933</v>
      </c>
      <c r="D90" s="310"/>
      <c r="E90" s="310"/>
      <c r="F90" s="333" t="s">
        <v>914</v>
      </c>
      <c r="G90" s="334"/>
      <c r="H90" s="310" t="s">
        <v>934</v>
      </c>
      <c r="I90" s="310" t="s">
        <v>910</v>
      </c>
      <c r="J90" s="310">
        <v>50</v>
      </c>
      <c r="K90" s="324"/>
    </row>
    <row r="91" s="1" customFormat="1" ht="15" customHeight="1">
      <c r="B91" s="335"/>
      <c r="C91" s="310" t="s">
        <v>935</v>
      </c>
      <c r="D91" s="310"/>
      <c r="E91" s="310"/>
      <c r="F91" s="333" t="s">
        <v>914</v>
      </c>
      <c r="G91" s="334"/>
      <c r="H91" s="310" t="s">
        <v>935</v>
      </c>
      <c r="I91" s="310" t="s">
        <v>910</v>
      </c>
      <c r="J91" s="310">
        <v>50</v>
      </c>
      <c r="K91" s="324"/>
    </row>
    <row r="92" s="1" customFormat="1" ht="15" customHeight="1">
      <c r="B92" s="335"/>
      <c r="C92" s="310" t="s">
        <v>936</v>
      </c>
      <c r="D92" s="310"/>
      <c r="E92" s="310"/>
      <c r="F92" s="333" t="s">
        <v>914</v>
      </c>
      <c r="G92" s="334"/>
      <c r="H92" s="310" t="s">
        <v>937</v>
      </c>
      <c r="I92" s="310" t="s">
        <v>910</v>
      </c>
      <c r="J92" s="310">
        <v>255</v>
      </c>
      <c r="K92" s="324"/>
    </row>
    <row r="93" s="1" customFormat="1" ht="15" customHeight="1">
      <c r="B93" s="335"/>
      <c r="C93" s="310" t="s">
        <v>938</v>
      </c>
      <c r="D93" s="310"/>
      <c r="E93" s="310"/>
      <c r="F93" s="333" t="s">
        <v>908</v>
      </c>
      <c r="G93" s="334"/>
      <c r="H93" s="310" t="s">
        <v>939</v>
      </c>
      <c r="I93" s="310" t="s">
        <v>940</v>
      </c>
      <c r="J93" s="310"/>
      <c r="K93" s="324"/>
    </row>
    <row r="94" s="1" customFormat="1" ht="15" customHeight="1">
      <c r="B94" s="335"/>
      <c r="C94" s="310" t="s">
        <v>941</v>
      </c>
      <c r="D94" s="310"/>
      <c r="E94" s="310"/>
      <c r="F94" s="333" t="s">
        <v>908</v>
      </c>
      <c r="G94" s="334"/>
      <c r="H94" s="310" t="s">
        <v>942</v>
      </c>
      <c r="I94" s="310" t="s">
        <v>943</v>
      </c>
      <c r="J94" s="310"/>
      <c r="K94" s="324"/>
    </row>
    <row r="95" s="1" customFormat="1" ht="15" customHeight="1">
      <c r="B95" s="335"/>
      <c r="C95" s="310" t="s">
        <v>944</v>
      </c>
      <c r="D95" s="310"/>
      <c r="E95" s="310"/>
      <c r="F95" s="333" t="s">
        <v>908</v>
      </c>
      <c r="G95" s="334"/>
      <c r="H95" s="310" t="s">
        <v>944</v>
      </c>
      <c r="I95" s="310" t="s">
        <v>943</v>
      </c>
      <c r="J95" s="310"/>
      <c r="K95" s="324"/>
    </row>
    <row r="96" s="1" customFormat="1" ht="15" customHeight="1">
      <c r="B96" s="335"/>
      <c r="C96" s="310" t="s">
        <v>37</v>
      </c>
      <c r="D96" s="310"/>
      <c r="E96" s="310"/>
      <c r="F96" s="333" t="s">
        <v>908</v>
      </c>
      <c r="G96" s="334"/>
      <c r="H96" s="310" t="s">
        <v>945</v>
      </c>
      <c r="I96" s="310" t="s">
        <v>943</v>
      </c>
      <c r="J96" s="310"/>
      <c r="K96" s="324"/>
    </row>
    <row r="97" s="1" customFormat="1" ht="15" customHeight="1">
      <c r="B97" s="335"/>
      <c r="C97" s="310" t="s">
        <v>47</v>
      </c>
      <c r="D97" s="310"/>
      <c r="E97" s="310"/>
      <c r="F97" s="333" t="s">
        <v>908</v>
      </c>
      <c r="G97" s="334"/>
      <c r="H97" s="310" t="s">
        <v>946</v>
      </c>
      <c r="I97" s="310" t="s">
        <v>943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947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902</v>
      </c>
      <c r="D103" s="325"/>
      <c r="E103" s="325"/>
      <c r="F103" s="325" t="s">
        <v>903</v>
      </c>
      <c r="G103" s="326"/>
      <c r="H103" s="325" t="s">
        <v>53</v>
      </c>
      <c r="I103" s="325" t="s">
        <v>56</v>
      </c>
      <c r="J103" s="325" t="s">
        <v>904</v>
      </c>
      <c r="K103" s="324"/>
    </row>
    <row r="104" s="1" customFormat="1" ht="17.25" customHeight="1">
      <c r="B104" s="322"/>
      <c r="C104" s="327" t="s">
        <v>905</v>
      </c>
      <c r="D104" s="327"/>
      <c r="E104" s="327"/>
      <c r="F104" s="328" t="s">
        <v>906</v>
      </c>
      <c r="G104" s="329"/>
      <c r="H104" s="327"/>
      <c r="I104" s="327"/>
      <c r="J104" s="327" t="s">
        <v>907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52</v>
      </c>
      <c r="D106" s="332"/>
      <c r="E106" s="332"/>
      <c r="F106" s="333" t="s">
        <v>908</v>
      </c>
      <c r="G106" s="310"/>
      <c r="H106" s="310" t="s">
        <v>948</v>
      </c>
      <c r="I106" s="310" t="s">
        <v>910</v>
      </c>
      <c r="J106" s="310">
        <v>20</v>
      </c>
      <c r="K106" s="324"/>
    </row>
    <row r="107" s="1" customFormat="1" ht="15" customHeight="1">
      <c r="B107" s="322"/>
      <c r="C107" s="310" t="s">
        <v>911</v>
      </c>
      <c r="D107" s="310"/>
      <c r="E107" s="310"/>
      <c r="F107" s="333" t="s">
        <v>908</v>
      </c>
      <c r="G107" s="310"/>
      <c r="H107" s="310" t="s">
        <v>948</v>
      </c>
      <c r="I107" s="310" t="s">
        <v>910</v>
      </c>
      <c r="J107" s="310">
        <v>120</v>
      </c>
      <c r="K107" s="324"/>
    </row>
    <row r="108" s="1" customFormat="1" ht="15" customHeight="1">
      <c r="B108" s="335"/>
      <c r="C108" s="310" t="s">
        <v>913</v>
      </c>
      <c r="D108" s="310"/>
      <c r="E108" s="310"/>
      <c r="F108" s="333" t="s">
        <v>914</v>
      </c>
      <c r="G108" s="310"/>
      <c r="H108" s="310" t="s">
        <v>948</v>
      </c>
      <c r="I108" s="310" t="s">
        <v>910</v>
      </c>
      <c r="J108" s="310">
        <v>50</v>
      </c>
      <c r="K108" s="324"/>
    </row>
    <row r="109" s="1" customFormat="1" ht="15" customHeight="1">
      <c r="B109" s="335"/>
      <c r="C109" s="310" t="s">
        <v>916</v>
      </c>
      <c r="D109" s="310"/>
      <c r="E109" s="310"/>
      <c r="F109" s="333" t="s">
        <v>908</v>
      </c>
      <c r="G109" s="310"/>
      <c r="H109" s="310" t="s">
        <v>948</v>
      </c>
      <c r="I109" s="310" t="s">
        <v>918</v>
      </c>
      <c r="J109" s="310"/>
      <c r="K109" s="324"/>
    </row>
    <row r="110" s="1" customFormat="1" ht="15" customHeight="1">
      <c r="B110" s="335"/>
      <c r="C110" s="310" t="s">
        <v>927</v>
      </c>
      <c r="D110" s="310"/>
      <c r="E110" s="310"/>
      <c r="F110" s="333" t="s">
        <v>914</v>
      </c>
      <c r="G110" s="310"/>
      <c r="H110" s="310" t="s">
        <v>948</v>
      </c>
      <c r="I110" s="310" t="s">
        <v>910</v>
      </c>
      <c r="J110" s="310">
        <v>50</v>
      </c>
      <c r="K110" s="324"/>
    </row>
    <row r="111" s="1" customFormat="1" ht="15" customHeight="1">
      <c r="B111" s="335"/>
      <c r="C111" s="310" t="s">
        <v>935</v>
      </c>
      <c r="D111" s="310"/>
      <c r="E111" s="310"/>
      <c r="F111" s="333" t="s">
        <v>914</v>
      </c>
      <c r="G111" s="310"/>
      <c r="H111" s="310" t="s">
        <v>948</v>
      </c>
      <c r="I111" s="310" t="s">
        <v>910</v>
      </c>
      <c r="J111" s="310">
        <v>50</v>
      </c>
      <c r="K111" s="324"/>
    </row>
    <row r="112" s="1" customFormat="1" ht="15" customHeight="1">
      <c r="B112" s="335"/>
      <c r="C112" s="310" t="s">
        <v>933</v>
      </c>
      <c r="D112" s="310"/>
      <c r="E112" s="310"/>
      <c r="F112" s="333" t="s">
        <v>914</v>
      </c>
      <c r="G112" s="310"/>
      <c r="H112" s="310" t="s">
        <v>948</v>
      </c>
      <c r="I112" s="310" t="s">
        <v>910</v>
      </c>
      <c r="J112" s="310">
        <v>50</v>
      </c>
      <c r="K112" s="324"/>
    </row>
    <row r="113" s="1" customFormat="1" ht="15" customHeight="1">
      <c r="B113" s="335"/>
      <c r="C113" s="310" t="s">
        <v>52</v>
      </c>
      <c r="D113" s="310"/>
      <c r="E113" s="310"/>
      <c r="F113" s="333" t="s">
        <v>908</v>
      </c>
      <c r="G113" s="310"/>
      <c r="H113" s="310" t="s">
        <v>949</v>
      </c>
      <c r="I113" s="310" t="s">
        <v>910</v>
      </c>
      <c r="J113" s="310">
        <v>20</v>
      </c>
      <c r="K113" s="324"/>
    </row>
    <row r="114" s="1" customFormat="1" ht="15" customHeight="1">
      <c r="B114" s="335"/>
      <c r="C114" s="310" t="s">
        <v>950</v>
      </c>
      <c r="D114" s="310"/>
      <c r="E114" s="310"/>
      <c r="F114" s="333" t="s">
        <v>908</v>
      </c>
      <c r="G114" s="310"/>
      <c r="H114" s="310" t="s">
        <v>951</v>
      </c>
      <c r="I114" s="310" t="s">
        <v>910</v>
      </c>
      <c r="J114" s="310">
        <v>120</v>
      </c>
      <c r="K114" s="324"/>
    </row>
    <row r="115" s="1" customFormat="1" ht="15" customHeight="1">
      <c r="B115" s="335"/>
      <c r="C115" s="310" t="s">
        <v>37</v>
      </c>
      <c r="D115" s="310"/>
      <c r="E115" s="310"/>
      <c r="F115" s="333" t="s">
        <v>908</v>
      </c>
      <c r="G115" s="310"/>
      <c r="H115" s="310" t="s">
        <v>952</v>
      </c>
      <c r="I115" s="310" t="s">
        <v>943</v>
      </c>
      <c r="J115" s="310"/>
      <c r="K115" s="324"/>
    </row>
    <row r="116" s="1" customFormat="1" ht="15" customHeight="1">
      <c r="B116" s="335"/>
      <c r="C116" s="310" t="s">
        <v>47</v>
      </c>
      <c r="D116" s="310"/>
      <c r="E116" s="310"/>
      <c r="F116" s="333" t="s">
        <v>908</v>
      </c>
      <c r="G116" s="310"/>
      <c r="H116" s="310" t="s">
        <v>953</v>
      </c>
      <c r="I116" s="310" t="s">
        <v>943</v>
      </c>
      <c r="J116" s="310"/>
      <c r="K116" s="324"/>
    </row>
    <row r="117" s="1" customFormat="1" ht="15" customHeight="1">
      <c r="B117" s="335"/>
      <c r="C117" s="310" t="s">
        <v>56</v>
      </c>
      <c r="D117" s="310"/>
      <c r="E117" s="310"/>
      <c r="F117" s="333" t="s">
        <v>908</v>
      </c>
      <c r="G117" s="310"/>
      <c r="H117" s="310" t="s">
        <v>954</v>
      </c>
      <c r="I117" s="310" t="s">
        <v>955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956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902</v>
      </c>
      <c r="D123" s="325"/>
      <c r="E123" s="325"/>
      <c r="F123" s="325" t="s">
        <v>903</v>
      </c>
      <c r="G123" s="326"/>
      <c r="H123" s="325" t="s">
        <v>53</v>
      </c>
      <c r="I123" s="325" t="s">
        <v>56</v>
      </c>
      <c r="J123" s="325" t="s">
        <v>904</v>
      </c>
      <c r="K123" s="354"/>
    </row>
    <row r="124" s="1" customFormat="1" ht="17.25" customHeight="1">
      <c r="B124" s="353"/>
      <c r="C124" s="327" t="s">
        <v>905</v>
      </c>
      <c r="D124" s="327"/>
      <c r="E124" s="327"/>
      <c r="F124" s="328" t="s">
        <v>906</v>
      </c>
      <c r="G124" s="329"/>
      <c r="H124" s="327"/>
      <c r="I124" s="327"/>
      <c r="J124" s="327" t="s">
        <v>907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911</v>
      </c>
      <c r="D126" s="332"/>
      <c r="E126" s="332"/>
      <c r="F126" s="333" t="s">
        <v>908</v>
      </c>
      <c r="G126" s="310"/>
      <c r="H126" s="310" t="s">
        <v>948</v>
      </c>
      <c r="I126" s="310" t="s">
        <v>910</v>
      </c>
      <c r="J126" s="310">
        <v>120</v>
      </c>
      <c r="K126" s="358"/>
    </row>
    <row r="127" s="1" customFormat="1" ht="15" customHeight="1">
      <c r="B127" s="355"/>
      <c r="C127" s="310" t="s">
        <v>957</v>
      </c>
      <c r="D127" s="310"/>
      <c r="E127" s="310"/>
      <c r="F127" s="333" t="s">
        <v>908</v>
      </c>
      <c r="G127" s="310"/>
      <c r="H127" s="310" t="s">
        <v>958</v>
      </c>
      <c r="I127" s="310" t="s">
        <v>910</v>
      </c>
      <c r="J127" s="310" t="s">
        <v>959</v>
      </c>
      <c r="K127" s="358"/>
    </row>
    <row r="128" s="1" customFormat="1" ht="15" customHeight="1">
      <c r="B128" s="355"/>
      <c r="C128" s="310" t="s">
        <v>83</v>
      </c>
      <c r="D128" s="310"/>
      <c r="E128" s="310"/>
      <c r="F128" s="333" t="s">
        <v>908</v>
      </c>
      <c r="G128" s="310"/>
      <c r="H128" s="310" t="s">
        <v>960</v>
      </c>
      <c r="I128" s="310" t="s">
        <v>910</v>
      </c>
      <c r="J128" s="310" t="s">
        <v>959</v>
      </c>
      <c r="K128" s="358"/>
    </row>
    <row r="129" s="1" customFormat="1" ht="15" customHeight="1">
      <c r="B129" s="355"/>
      <c r="C129" s="310" t="s">
        <v>919</v>
      </c>
      <c r="D129" s="310"/>
      <c r="E129" s="310"/>
      <c r="F129" s="333" t="s">
        <v>914</v>
      </c>
      <c r="G129" s="310"/>
      <c r="H129" s="310" t="s">
        <v>920</v>
      </c>
      <c r="I129" s="310" t="s">
        <v>910</v>
      </c>
      <c r="J129" s="310">
        <v>15</v>
      </c>
      <c r="K129" s="358"/>
    </row>
    <row r="130" s="1" customFormat="1" ht="15" customHeight="1">
      <c r="B130" s="355"/>
      <c r="C130" s="336" t="s">
        <v>921</v>
      </c>
      <c r="D130" s="336"/>
      <c r="E130" s="336"/>
      <c r="F130" s="337" t="s">
        <v>914</v>
      </c>
      <c r="G130" s="336"/>
      <c r="H130" s="336" t="s">
        <v>922</v>
      </c>
      <c r="I130" s="336" t="s">
        <v>910</v>
      </c>
      <c r="J130" s="336">
        <v>15</v>
      </c>
      <c r="K130" s="358"/>
    </row>
    <row r="131" s="1" customFormat="1" ht="15" customHeight="1">
      <c r="B131" s="355"/>
      <c r="C131" s="336" t="s">
        <v>923</v>
      </c>
      <c r="D131" s="336"/>
      <c r="E131" s="336"/>
      <c r="F131" s="337" t="s">
        <v>914</v>
      </c>
      <c r="G131" s="336"/>
      <c r="H131" s="336" t="s">
        <v>924</v>
      </c>
      <c r="I131" s="336" t="s">
        <v>910</v>
      </c>
      <c r="J131" s="336">
        <v>20</v>
      </c>
      <c r="K131" s="358"/>
    </row>
    <row r="132" s="1" customFormat="1" ht="15" customHeight="1">
      <c r="B132" s="355"/>
      <c r="C132" s="336" t="s">
        <v>925</v>
      </c>
      <c r="D132" s="336"/>
      <c r="E132" s="336"/>
      <c r="F132" s="337" t="s">
        <v>914</v>
      </c>
      <c r="G132" s="336"/>
      <c r="H132" s="336" t="s">
        <v>926</v>
      </c>
      <c r="I132" s="336" t="s">
        <v>910</v>
      </c>
      <c r="J132" s="336">
        <v>20</v>
      </c>
      <c r="K132" s="358"/>
    </row>
    <row r="133" s="1" customFormat="1" ht="15" customHeight="1">
      <c r="B133" s="355"/>
      <c r="C133" s="310" t="s">
        <v>913</v>
      </c>
      <c r="D133" s="310"/>
      <c r="E133" s="310"/>
      <c r="F133" s="333" t="s">
        <v>914</v>
      </c>
      <c r="G133" s="310"/>
      <c r="H133" s="310" t="s">
        <v>948</v>
      </c>
      <c r="I133" s="310" t="s">
        <v>910</v>
      </c>
      <c r="J133" s="310">
        <v>50</v>
      </c>
      <c r="K133" s="358"/>
    </row>
    <row r="134" s="1" customFormat="1" ht="15" customHeight="1">
      <c r="B134" s="355"/>
      <c r="C134" s="310" t="s">
        <v>927</v>
      </c>
      <c r="D134" s="310"/>
      <c r="E134" s="310"/>
      <c r="F134" s="333" t="s">
        <v>914</v>
      </c>
      <c r="G134" s="310"/>
      <c r="H134" s="310" t="s">
        <v>948</v>
      </c>
      <c r="I134" s="310" t="s">
        <v>910</v>
      </c>
      <c r="J134" s="310">
        <v>50</v>
      </c>
      <c r="K134" s="358"/>
    </row>
    <row r="135" s="1" customFormat="1" ht="15" customHeight="1">
      <c r="B135" s="355"/>
      <c r="C135" s="310" t="s">
        <v>933</v>
      </c>
      <c r="D135" s="310"/>
      <c r="E135" s="310"/>
      <c r="F135" s="333" t="s">
        <v>914</v>
      </c>
      <c r="G135" s="310"/>
      <c r="H135" s="310" t="s">
        <v>948</v>
      </c>
      <c r="I135" s="310" t="s">
        <v>910</v>
      </c>
      <c r="J135" s="310">
        <v>50</v>
      </c>
      <c r="K135" s="358"/>
    </row>
    <row r="136" s="1" customFormat="1" ht="15" customHeight="1">
      <c r="B136" s="355"/>
      <c r="C136" s="310" t="s">
        <v>935</v>
      </c>
      <c r="D136" s="310"/>
      <c r="E136" s="310"/>
      <c r="F136" s="333" t="s">
        <v>914</v>
      </c>
      <c r="G136" s="310"/>
      <c r="H136" s="310" t="s">
        <v>948</v>
      </c>
      <c r="I136" s="310" t="s">
        <v>910</v>
      </c>
      <c r="J136" s="310">
        <v>50</v>
      </c>
      <c r="K136" s="358"/>
    </row>
    <row r="137" s="1" customFormat="1" ht="15" customHeight="1">
      <c r="B137" s="355"/>
      <c r="C137" s="310" t="s">
        <v>936</v>
      </c>
      <c r="D137" s="310"/>
      <c r="E137" s="310"/>
      <c r="F137" s="333" t="s">
        <v>914</v>
      </c>
      <c r="G137" s="310"/>
      <c r="H137" s="310" t="s">
        <v>961</v>
      </c>
      <c r="I137" s="310" t="s">
        <v>910</v>
      </c>
      <c r="J137" s="310">
        <v>255</v>
      </c>
      <c r="K137" s="358"/>
    </row>
    <row r="138" s="1" customFormat="1" ht="15" customHeight="1">
      <c r="B138" s="355"/>
      <c r="C138" s="310" t="s">
        <v>938</v>
      </c>
      <c r="D138" s="310"/>
      <c r="E138" s="310"/>
      <c r="F138" s="333" t="s">
        <v>908</v>
      </c>
      <c r="G138" s="310"/>
      <c r="H138" s="310" t="s">
        <v>962</v>
      </c>
      <c r="I138" s="310" t="s">
        <v>940</v>
      </c>
      <c r="J138" s="310"/>
      <c r="K138" s="358"/>
    </row>
    <row r="139" s="1" customFormat="1" ht="15" customHeight="1">
      <c r="B139" s="355"/>
      <c r="C139" s="310" t="s">
        <v>941</v>
      </c>
      <c r="D139" s="310"/>
      <c r="E139" s="310"/>
      <c r="F139" s="333" t="s">
        <v>908</v>
      </c>
      <c r="G139" s="310"/>
      <c r="H139" s="310" t="s">
        <v>963</v>
      </c>
      <c r="I139" s="310" t="s">
        <v>943</v>
      </c>
      <c r="J139" s="310"/>
      <c r="K139" s="358"/>
    </row>
    <row r="140" s="1" customFormat="1" ht="15" customHeight="1">
      <c r="B140" s="355"/>
      <c r="C140" s="310" t="s">
        <v>944</v>
      </c>
      <c r="D140" s="310"/>
      <c r="E140" s="310"/>
      <c r="F140" s="333" t="s">
        <v>908</v>
      </c>
      <c r="G140" s="310"/>
      <c r="H140" s="310" t="s">
        <v>944</v>
      </c>
      <c r="I140" s="310" t="s">
        <v>943</v>
      </c>
      <c r="J140" s="310"/>
      <c r="K140" s="358"/>
    </row>
    <row r="141" s="1" customFormat="1" ht="15" customHeight="1">
      <c r="B141" s="355"/>
      <c r="C141" s="310" t="s">
        <v>37</v>
      </c>
      <c r="D141" s="310"/>
      <c r="E141" s="310"/>
      <c r="F141" s="333" t="s">
        <v>908</v>
      </c>
      <c r="G141" s="310"/>
      <c r="H141" s="310" t="s">
        <v>964</v>
      </c>
      <c r="I141" s="310" t="s">
        <v>943</v>
      </c>
      <c r="J141" s="310"/>
      <c r="K141" s="358"/>
    </row>
    <row r="142" s="1" customFormat="1" ht="15" customHeight="1">
      <c r="B142" s="355"/>
      <c r="C142" s="310" t="s">
        <v>965</v>
      </c>
      <c r="D142" s="310"/>
      <c r="E142" s="310"/>
      <c r="F142" s="333" t="s">
        <v>908</v>
      </c>
      <c r="G142" s="310"/>
      <c r="H142" s="310" t="s">
        <v>966</v>
      </c>
      <c r="I142" s="310" t="s">
        <v>943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967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902</v>
      </c>
      <c r="D148" s="325"/>
      <c r="E148" s="325"/>
      <c r="F148" s="325" t="s">
        <v>903</v>
      </c>
      <c r="G148" s="326"/>
      <c r="H148" s="325" t="s">
        <v>53</v>
      </c>
      <c r="I148" s="325" t="s">
        <v>56</v>
      </c>
      <c r="J148" s="325" t="s">
        <v>904</v>
      </c>
      <c r="K148" s="324"/>
    </row>
    <row r="149" s="1" customFormat="1" ht="17.25" customHeight="1">
      <c r="B149" s="322"/>
      <c r="C149" s="327" t="s">
        <v>905</v>
      </c>
      <c r="D149" s="327"/>
      <c r="E149" s="327"/>
      <c r="F149" s="328" t="s">
        <v>906</v>
      </c>
      <c r="G149" s="329"/>
      <c r="H149" s="327"/>
      <c r="I149" s="327"/>
      <c r="J149" s="327" t="s">
        <v>907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911</v>
      </c>
      <c r="D151" s="310"/>
      <c r="E151" s="310"/>
      <c r="F151" s="363" t="s">
        <v>908</v>
      </c>
      <c r="G151" s="310"/>
      <c r="H151" s="362" t="s">
        <v>948</v>
      </c>
      <c r="I151" s="362" t="s">
        <v>910</v>
      </c>
      <c r="J151" s="362">
        <v>120</v>
      </c>
      <c r="K151" s="358"/>
    </row>
    <row r="152" s="1" customFormat="1" ht="15" customHeight="1">
      <c r="B152" s="335"/>
      <c r="C152" s="362" t="s">
        <v>957</v>
      </c>
      <c r="D152" s="310"/>
      <c r="E152" s="310"/>
      <c r="F152" s="363" t="s">
        <v>908</v>
      </c>
      <c r="G152" s="310"/>
      <c r="H152" s="362" t="s">
        <v>968</v>
      </c>
      <c r="I152" s="362" t="s">
        <v>910</v>
      </c>
      <c r="J152" s="362" t="s">
        <v>959</v>
      </c>
      <c r="K152" s="358"/>
    </row>
    <row r="153" s="1" customFormat="1" ht="15" customHeight="1">
      <c r="B153" s="335"/>
      <c r="C153" s="362" t="s">
        <v>83</v>
      </c>
      <c r="D153" s="310"/>
      <c r="E153" s="310"/>
      <c r="F153" s="363" t="s">
        <v>908</v>
      </c>
      <c r="G153" s="310"/>
      <c r="H153" s="362" t="s">
        <v>969</v>
      </c>
      <c r="I153" s="362" t="s">
        <v>910</v>
      </c>
      <c r="J153" s="362" t="s">
        <v>959</v>
      </c>
      <c r="K153" s="358"/>
    </row>
    <row r="154" s="1" customFormat="1" ht="15" customHeight="1">
      <c r="B154" s="335"/>
      <c r="C154" s="362" t="s">
        <v>913</v>
      </c>
      <c r="D154" s="310"/>
      <c r="E154" s="310"/>
      <c r="F154" s="363" t="s">
        <v>914</v>
      </c>
      <c r="G154" s="310"/>
      <c r="H154" s="362" t="s">
        <v>948</v>
      </c>
      <c r="I154" s="362" t="s">
        <v>910</v>
      </c>
      <c r="J154" s="362">
        <v>50</v>
      </c>
      <c r="K154" s="358"/>
    </row>
    <row r="155" s="1" customFormat="1" ht="15" customHeight="1">
      <c r="B155" s="335"/>
      <c r="C155" s="362" t="s">
        <v>916</v>
      </c>
      <c r="D155" s="310"/>
      <c r="E155" s="310"/>
      <c r="F155" s="363" t="s">
        <v>908</v>
      </c>
      <c r="G155" s="310"/>
      <c r="H155" s="362" t="s">
        <v>948</v>
      </c>
      <c r="I155" s="362" t="s">
        <v>918</v>
      </c>
      <c r="J155" s="362"/>
      <c r="K155" s="358"/>
    </row>
    <row r="156" s="1" customFormat="1" ht="15" customHeight="1">
      <c r="B156" s="335"/>
      <c r="C156" s="362" t="s">
        <v>927</v>
      </c>
      <c r="D156" s="310"/>
      <c r="E156" s="310"/>
      <c r="F156" s="363" t="s">
        <v>914</v>
      </c>
      <c r="G156" s="310"/>
      <c r="H156" s="362" t="s">
        <v>948</v>
      </c>
      <c r="I156" s="362" t="s">
        <v>910</v>
      </c>
      <c r="J156" s="362">
        <v>50</v>
      </c>
      <c r="K156" s="358"/>
    </row>
    <row r="157" s="1" customFormat="1" ht="15" customHeight="1">
      <c r="B157" s="335"/>
      <c r="C157" s="362" t="s">
        <v>935</v>
      </c>
      <c r="D157" s="310"/>
      <c r="E157" s="310"/>
      <c r="F157" s="363" t="s">
        <v>914</v>
      </c>
      <c r="G157" s="310"/>
      <c r="H157" s="362" t="s">
        <v>948</v>
      </c>
      <c r="I157" s="362" t="s">
        <v>910</v>
      </c>
      <c r="J157" s="362">
        <v>50</v>
      </c>
      <c r="K157" s="358"/>
    </row>
    <row r="158" s="1" customFormat="1" ht="15" customHeight="1">
      <c r="B158" s="335"/>
      <c r="C158" s="362" t="s">
        <v>933</v>
      </c>
      <c r="D158" s="310"/>
      <c r="E158" s="310"/>
      <c r="F158" s="363" t="s">
        <v>914</v>
      </c>
      <c r="G158" s="310"/>
      <c r="H158" s="362" t="s">
        <v>948</v>
      </c>
      <c r="I158" s="362" t="s">
        <v>910</v>
      </c>
      <c r="J158" s="362">
        <v>50</v>
      </c>
      <c r="K158" s="358"/>
    </row>
    <row r="159" s="1" customFormat="1" ht="15" customHeight="1">
      <c r="B159" s="335"/>
      <c r="C159" s="362" t="s">
        <v>103</v>
      </c>
      <c r="D159" s="310"/>
      <c r="E159" s="310"/>
      <c r="F159" s="363" t="s">
        <v>908</v>
      </c>
      <c r="G159" s="310"/>
      <c r="H159" s="362" t="s">
        <v>970</v>
      </c>
      <c r="I159" s="362" t="s">
        <v>910</v>
      </c>
      <c r="J159" s="362" t="s">
        <v>971</v>
      </c>
      <c r="K159" s="358"/>
    </row>
    <row r="160" s="1" customFormat="1" ht="15" customHeight="1">
      <c r="B160" s="335"/>
      <c r="C160" s="362" t="s">
        <v>972</v>
      </c>
      <c r="D160" s="310"/>
      <c r="E160" s="310"/>
      <c r="F160" s="363" t="s">
        <v>908</v>
      </c>
      <c r="G160" s="310"/>
      <c r="H160" s="362" t="s">
        <v>973</v>
      </c>
      <c r="I160" s="362" t="s">
        <v>943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974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902</v>
      </c>
      <c r="D166" s="325"/>
      <c r="E166" s="325"/>
      <c r="F166" s="325" t="s">
        <v>903</v>
      </c>
      <c r="G166" s="367"/>
      <c r="H166" s="368" t="s">
        <v>53</v>
      </c>
      <c r="I166" s="368" t="s">
        <v>56</v>
      </c>
      <c r="J166" s="325" t="s">
        <v>904</v>
      </c>
      <c r="K166" s="302"/>
    </row>
    <row r="167" s="1" customFormat="1" ht="17.25" customHeight="1">
      <c r="B167" s="303"/>
      <c r="C167" s="327" t="s">
        <v>905</v>
      </c>
      <c r="D167" s="327"/>
      <c r="E167" s="327"/>
      <c r="F167" s="328" t="s">
        <v>906</v>
      </c>
      <c r="G167" s="369"/>
      <c r="H167" s="370"/>
      <c r="I167" s="370"/>
      <c r="J167" s="327" t="s">
        <v>907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911</v>
      </c>
      <c r="D169" s="310"/>
      <c r="E169" s="310"/>
      <c r="F169" s="333" t="s">
        <v>908</v>
      </c>
      <c r="G169" s="310"/>
      <c r="H169" s="310" t="s">
        <v>948</v>
      </c>
      <c r="I169" s="310" t="s">
        <v>910</v>
      </c>
      <c r="J169" s="310">
        <v>120</v>
      </c>
      <c r="K169" s="358"/>
    </row>
    <row r="170" s="1" customFormat="1" ht="15" customHeight="1">
      <c r="B170" s="335"/>
      <c r="C170" s="310" t="s">
        <v>957</v>
      </c>
      <c r="D170" s="310"/>
      <c r="E170" s="310"/>
      <c r="F170" s="333" t="s">
        <v>908</v>
      </c>
      <c r="G170" s="310"/>
      <c r="H170" s="310" t="s">
        <v>958</v>
      </c>
      <c r="I170" s="310" t="s">
        <v>910</v>
      </c>
      <c r="J170" s="310" t="s">
        <v>959</v>
      </c>
      <c r="K170" s="358"/>
    </row>
    <row r="171" s="1" customFormat="1" ht="15" customHeight="1">
      <c r="B171" s="335"/>
      <c r="C171" s="310" t="s">
        <v>83</v>
      </c>
      <c r="D171" s="310"/>
      <c r="E171" s="310"/>
      <c r="F171" s="333" t="s">
        <v>908</v>
      </c>
      <c r="G171" s="310"/>
      <c r="H171" s="310" t="s">
        <v>975</v>
      </c>
      <c r="I171" s="310" t="s">
        <v>910</v>
      </c>
      <c r="J171" s="310" t="s">
        <v>959</v>
      </c>
      <c r="K171" s="358"/>
    </row>
    <row r="172" s="1" customFormat="1" ht="15" customHeight="1">
      <c r="B172" s="335"/>
      <c r="C172" s="310" t="s">
        <v>913</v>
      </c>
      <c r="D172" s="310"/>
      <c r="E172" s="310"/>
      <c r="F172" s="333" t="s">
        <v>914</v>
      </c>
      <c r="G172" s="310"/>
      <c r="H172" s="310" t="s">
        <v>975</v>
      </c>
      <c r="I172" s="310" t="s">
        <v>910</v>
      </c>
      <c r="J172" s="310">
        <v>50</v>
      </c>
      <c r="K172" s="358"/>
    </row>
    <row r="173" s="1" customFormat="1" ht="15" customHeight="1">
      <c r="B173" s="335"/>
      <c r="C173" s="310" t="s">
        <v>916</v>
      </c>
      <c r="D173" s="310"/>
      <c r="E173" s="310"/>
      <c r="F173" s="333" t="s">
        <v>908</v>
      </c>
      <c r="G173" s="310"/>
      <c r="H173" s="310" t="s">
        <v>975</v>
      </c>
      <c r="I173" s="310" t="s">
        <v>918</v>
      </c>
      <c r="J173" s="310"/>
      <c r="K173" s="358"/>
    </row>
    <row r="174" s="1" customFormat="1" ht="15" customHeight="1">
      <c r="B174" s="335"/>
      <c r="C174" s="310" t="s">
        <v>927</v>
      </c>
      <c r="D174" s="310"/>
      <c r="E174" s="310"/>
      <c r="F174" s="333" t="s">
        <v>914</v>
      </c>
      <c r="G174" s="310"/>
      <c r="H174" s="310" t="s">
        <v>975</v>
      </c>
      <c r="I174" s="310" t="s">
        <v>910</v>
      </c>
      <c r="J174" s="310">
        <v>50</v>
      </c>
      <c r="K174" s="358"/>
    </row>
    <row r="175" s="1" customFormat="1" ht="15" customHeight="1">
      <c r="B175" s="335"/>
      <c r="C175" s="310" t="s">
        <v>935</v>
      </c>
      <c r="D175" s="310"/>
      <c r="E175" s="310"/>
      <c r="F175" s="333" t="s">
        <v>914</v>
      </c>
      <c r="G175" s="310"/>
      <c r="H175" s="310" t="s">
        <v>975</v>
      </c>
      <c r="I175" s="310" t="s">
        <v>910</v>
      </c>
      <c r="J175" s="310">
        <v>50</v>
      </c>
      <c r="K175" s="358"/>
    </row>
    <row r="176" s="1" customFormat="1" ht="15" customHeight="1">
      <c r="B176" s="335"/>
      <c r="C176" s="310" t="s">
        <v>933</v>
      </c>
      <c r="D176" s="310"/>
      <c r="E176" s="310"/>
      <c r="F176" s="333" t="s">
        <v>914</v>
      </c>
      <c r="G176" s="310"/>
      <c r="H176" s="310" t="s">
        <v>975</v>
      </c>
      <c r="I176" s="310" t="s">
        <v>910</v>
      </c>
      <c r="J176" s="310">
        <v>50</v>
      </c>
      <c r="K176" s="358"/>
    </row>
    <row r="177" s="1" customFormat="1" ht="15" customHeight="1">
      <c r="B177" s="335"/>
      <c r="C177" s="310" t="s">
        <v>115</v>
      </c>
      <c r="D177" s="310"/>
      <c r="E177" s="310"/>
      <c r="F177" s="333" t="s">
        <v>908</v>
      </c>
      <c r="G177" s="310"/>
      <c r="H177" s="310" t="s">
        <v>976</v>
      </c>
      <c r="I177" s="310" t="s">
        <v>977</v>
      </c>
      <c r="J177" s="310"/>
      <c r="K177" s="358"/>
    </row>
    <row r="178" s="1" customFormat="1" ht="15" customHeight="1">
      <c r="B178" s="335"/>
      <c r="C178" s="310" t="s">
        <v>56</v>
      </c>
      <c r="D178" s="310"/>
      <c r="E178" s="310"/>
      <c r="F178" s="333" t="s">
        <v>908</v>
      </c>
      <c r="G178" s="310"/>
      <c r="H178" s="310" t="s">
        <v>978</v>
      </c>
      <c r="I178" s="310" t="s">
        <v>979</v>
      </c>
      <c r="J178" s="310">
        <v>1</v>
      </c>
      <c r="K178" s="358"/>
    </row>
    <row r="179" s="1" customFormat="1" ht="15" customHeight="1">
      <c r="B179" s="335"/>
      <c r="C179" s="310" t="s">
        <v>52</v>
      </c>
      <c r="D179" s="310"/>
      <c r="E179" s="310"/>
      <c r="F179" s="333" t="s">
        <v>908</v>
      </c>
      <c r="G179" s="310"/>
      <c r="H179" s="310" t="s">
        <v>980</v>
      </c>
      <c r="I179" s="310" t="s">
        <v>910</v>
      </c>
      <c r="J179" s="310">
        <v>20</v>
      </c>
      <c r="K179" s="358"/>
    </row>
    <row r="180" s="1" customFormat="1" ht="15" customHeight="1">
      <c r="B180" s="335"/>
      <c r="C180" s="310" t="s">
        <v>53</v>
      </c>
      <c r="D180" s="310"/>
      <c r="E180" s="310"/>
      <c r="F180" s="333" t="s">
        <v>908</v>
      </c>
      <c r="G180" s="310"/>
      <c r="H180" s="310" t="s">
        <v>981</v>
      </c>
      <c r="I180" s="310" t="s">
        <v>910</v>
      </c>
      <c r="J180" s="310">
        <v>255</v>
      </c>
      <c r="K180" s="358"/>
    </row>
    <row r="181" s="1" customFormat="1" ht="15" customHeight="1">
      <c r="B181" s="335"/>
      <c r="C181" s="310" t="s">
        <v>116</v>
      </c>
      <c r="D181" s="310"/>
      <c r="E181" s="310"/>
      <c r="F181" s="333" t="s">
        <v>908</v>
      </c>
      <c r="G181" s="310"/>
      <c r="H181" s="310" t="s">
        <v>872</v>
      </c>
      <c r="I181" s="310" t="s">
        <v>910</v>
      </c>
      <c r="J181" s="310">
        <v>10</v>
      </c>
      <c r="K181" s="358"/>
    </row>
    <row r="182" s="1" customFormat="1" ht="15" customHeight="1">
      <c r="B182" s="335"/>
      <c r="C182" s="310" t="s">
        <v>117</v>
      </c>
      <c r="D182" s="310"/>
      <c r="E182" s="310"/>
      <c r="F182" s="333" t="s">
        <v>908</v>
      </c>
      <c r="G182" s="310"/>
      <c r="H182" s="310" t="s">
        <v>982</v>
      </c>
      <c r="I182" s="310" t="s">
        <v>943</v>
      </c>
      <c r="J182" s="310"/>
      <c r="K182" s="358"/>
    </row>
    <row r="183" s="1" customFormat="1" ht="15" customHeight="1">
      <c r="B183" s="335"/>
      <c r="C183" s="310" t="s">
        <v>983</v>
      </c>
      <c r="D183" s="310"/>
      <c r="E183" s="310"/>
      <c r="F183" s="333" t="s">
        <v>908</v>
      </c>
      <c r="G183" s="310"/>
      <c r="H183" s="310" t="s">
        <v>984</v>
      </c>
      <c r="I183" s="310" t="s">
        <v>943</v>
      </c>
      <c r="J183" s="310"/>
      <c r="K183" s="358"/>
    </row>
    <row r="184" s="1" customFormat="1" ht="15" customHeight="1">
      <c r="B184" s="335"/>
      <c r="C184" s="310" t="s">
        <v>972</v>
      </c>
      <c r="D184" s="310"/>
      <c r="E184" s="310"/>
      <c r="F184" s="333" t="s">
        <v>908</v>
      </c>
      <c r="G184" s="310"/>
      <c r="H184" s="310" t="s">
        <v>985</v>
      </c>
      <c r="I184" s="310" t="s">
        <v>943</v>
      </c>
      <c r="J184" s="310"/>
      <c r="K184" s="358"/>
    </row>
    <row r="185" s="1" customFormat="1" ht="15" customHeight="1">
      <c r="B185" s="335"/>
      <c r="C185" s="310" t="s">
        <v>119</v>
      </c>
      <c r="D185" s="310"/>
      <c r="E185" s="310"/>
      <c r="F185" s="333" t="s">
        <v>914</v>
      </c>
      <c r="G185" s="310"/>
      <c r="H185" s="310" t="s">
        <v>986</v>
      </c>
      <c r="I185" s="310" t="s">
        <v>910</v>
      </c>
      <c r="J185" s="310">
        <v>50</v>
      </c>
      <c r="K185" s="358"/>
    </row>
    <row r="186" s="1" customFormat="1" ht="15" customHeight="1">
      <c r="B186" s="335"/>
      <c r="C186" s="310" t="s">
        <v>987</v>
      </c>
      <c r="D186" s="310"/>
      <c r="E186" s="310"/>
      <c r="F186" s="333" t="s">
        <v>914</v>
      </c>
      <c r="G186" s="310"/>
      <c r="H186" s="310" t="s">
        <v>988</v>
      </c>
      <c r="I186" s="310" t="s">
        <v>989</v>
      </c>
      <c r="J186" s="310"/>
      <c r="K186" s="358"/>
    </row>
    <row r="187" s="1" customFormat="1" ht="15" customHeight="1">
      <c r="B187" s="335"/>
      <c r="C187" s="310" t="s">
        <v>990</v>
      </c>
      <c r="D187" s="310"/>
      <c r="E187" s="310"/>
      <c r="F187" s="333" t="s">
        <v>914</v>
      </c>
      <c r="G187" s="310"/>
      <c r="H187" s="310" t="s">
        <v>991</v>
      </c>
      <c r="I187" s="310" t="s">
        <v>989</v>
      </c>
      <c r="J187" s="310"/>
      <c r="K187" s="358"/>
    </row>
    <row r="188" s="1" customFormat="1" ht="15" customHeight="1">
      <c r="B188" s="335"/>
      <c r="C188" s="310" t="s">
        <v>992</v>
      </c>
      <c r="D188" s="310"/>
      <c r="E188" s="310"/>
      <c r="F188" s="333" t="s">
        <v>914</v>
      </c>
      <c r="G188" s="310"/>
      <c r="H188" s="310" t="s">
        <v>993</v>
      </c>
      <c r="I188" s="310" t="s">
        <v>989</v>
      </c>
      <c r="J188" s="310"/>
      <c r="K188" s="358"/>
    </row>
    <row r="189" s="1" customFormat="1" ht="15" customHeight="1">
      <c r="B189" s="335"/>
      <c r="C189" s="371" t="s">
        <v>994</v>
      </c>
      <c r="D189" s="310"/>
      <c r="E189" s="310"/>
      <c r="F189" s="333" t="s">
        <v>914</v>
      </c>
      <c r="G189" s="310"/>
      <c r="H189" s="310" t="s">
        <v>995</v>
      </c>
      <c r="I189" s="310" t="s">
        <v>996</v>
      </c>
      <c r="J189" s="372" t="s">
        <v>997</v>
      </c>
      <c r="K189" s="358"/>
    </row>
    <row r="190" s="1" customFormat="1" ht="15" customHeight="1">
      <c r="B190" s="335"/>
      <c r="C190" s="371" t="s">
        <v>41</v>
      </c>
      <c r="D190" s="310"/>
      <c r="E190" s="310"/>
      <c r="F190" s="333" t="s">
        <v>908</v>
      </c>
      <c r="G190" s="310"/>
      <c r="H190" s="307" t="s">
        <v>998</v>
      </c>
      <c r="I190" s="310" t="s">
        <v>999</v>
      </c>
      <c r="J190" s="310"/>
      <c r="K190" s="358"/>
    </row>
    <row r="191" s="1" customFormat="1" ht="15" customHeight="1">
      <c r="B191" s="335"/>
      <c r="C191" s="371" t="s">
        <v>1000</v>
      </c>
      <c r="D191" s="310"/>
      <c r="E191" s="310"/>
      <c r="F191" s="333" t="s">
        <v>908</v>
      </c>
      <c r="G191" s="310"/>
      <c r="H191" s="310" t="s">
        <v>1001</v>
      </c>
      <c r="I191" s="310" t="s">
        <v>943</v>
      </c>
      <c r="J191" s="310"/>
      <c r="K191" s="358"/>
    </row>
    <row r="192" s="1" customFormat="1" ht="15" customHeight="1">
      <c r="B192" s="335"/>
      <c r="C192" s="371" t="s">
        <v>1002</v>
      </c>
      <c r="D192" s="310"/>
      <c r="E192" s="310"/>
      <c r="F192" s="333" t="s">
        <v>908</v>
      </c>
      <c r="G192" s="310"/>
      <c r="H192" s="310" t="s">
        <v>1003</v>
      </c>
      <c r="I192" s="310" t="s">
        <v>943</v>
      </c>
      <c r="J192" s="310"/>
      <c r="K192" s="358"/>
    </row>
    <row r="193" s="1" customFormat="1" ht="15" customHeight="1">
      <c r="B193" s="335"/>
      <c r="C193" s="371" t="s">
        <v>1004</v>
      </c>
      <c r="D193" s="310"/>
      <c r="E193" s="310"/>
      <c r="F193" s="333" t="s">
        <v>914</v>
      </c>
      <c r="G193" s="310"/>
      <c r="H193" s="310" t="s">
        <v>1005</v>
      </c>
      <c r="I193" s="310" t="s">
        <v>943</v>
      </c>
      <c r="J193" s="310"/>
      <c r="K193" s="358"/>
    </row>
    <row r="194" s="1" customFormat="1" ht="15" customHeight="1">
      <c r="B194" s="364"/>
      <c r="C194" s="373"/>
      <c r="D194" s="344"/>
      <c r="E194" s="344"/>
      <c r="F194" s="344"/>
      <c r="G194" s="344"/>
      <c r="H194" s="344"/>
      <c r="I194" s="344"/>
      <c r="J194" s="344"/>
      <c r="K194" s="365"/>
    </row>
    <row r="195" s="1" customFormat="1" ht="18.75" customHeight="1">
      <c r="B195" s="346"/>
      <c r="C195" s="356"/>
      <c r="D195" s="356"/>
      <c r="E195" s="356"/>
      <c r="F195" s="366"/>
      <c r="G195" s="356"/>
      <c r="H195" s="356"/>
      <c r="I195" s="356"/>
      <c r="J195" s="356"/>
      <c r="K195" s="346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18"/>
      <c r="C197" s="318"/>
      <c r="D197" s="318"/>
      <c r="E197" s="318"/>
      <c r="F197" s="318"/>
      <c r="G197" s="318"/>
      <c r="H197" s="318"/>
      <c r="I197" s="318"/>
      <c r="J197" s="318"/>
      <c r="K197" s="318"/>
    </row>
    <row r="198" s="1" customFormat="1" ht="13.5">
      <c r="B198" s="297"/>
      <c r="C198" s="298"/>
      <c r="D198" s="298"/>
      <c r="E198" s="298"/>
      <c r="F198" s="298"/>
      <c r="G198" s="298"/>
      <c r="H198" s="298"/>
      <c r="I198" s="298"/>
      <c r="J198" s="298"/>
      <c r="K198" s="299"/>
    </row>
    <row r="199" s="1" customFormat="1" ht="21">
      <c r="B199" s="300"/>
      <c r="C199" s="301" t="s">
        <v>1006</v>
      </c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5.5" customHeight="1">
      <c r="B200" s="300"/>
      <c r="C200" s="374" t="s">
        <v>1007</v>
      </c>
      <c r="D200" s="374"/>
      <c r="E200" s="374"/>
      <c r="F200" s="374" t="s">
        <v>1008</v>
      </c>
      <c r="G200" s="375"/>
      <c r="H200" s="374" t="s">
        <v>1009</v>
      </c>
      <c r="I200" s="374"/>
      <c r="J200" s="374"/>
      <c r="K200" s="302"/>
    </row>
    <row r="201" s="1" customFormat="1" ht="5.25" customHeight="1">
      <c r="B201" s="335"/>
      <c r="C201" s="330"/>
      <c r="D201" s="330"/>
      <c r="E201" s="330"/>
      <c r="F201" s="330"/>
      <c r="G201" s="356"/>
      <c r="H201" s="330"/>
      <c r="I201" s="330"/>
      <c r="J201" s="330"/>
      <c r="K201" s="358"/>
    </row>
    <row r="202" s="1" customFormat="1" ht="15" customHeight="1">
      <c r="B202" s="335"/>
      <c r="C202" s="310" t="s">
        <v>999</v>
      </c>
      <c r="D202" s="310"/>
      <c r="E202" s="310"/>
      <c r="F202" s="333" t="s">
        <v>42</v>
      </c>
      <c r="G202" s="310"/>
      <c r="H202" s="310" t="s">
        <v>1010</v>
      </c>
      <c r="I202" s="310"/>
      <c r="J202" s="310"/>
      <c r="K202" s="358"/>
    </row>
    <row r="203" s="1" customFormat="1" ht="15" customHeight="1">
      <c r="B203" s="335"/>
      <c r="C203" s="310"/>
      <c r="D203" s="310"/>
      <c r="E203" s="310"/>
      <c r="F203" s="333" t="s">
        <v>43</v>
      </c>
      <c r="G203" s="310"/>
      <c r="H203" s="310" t="s">
        <v>1011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46</v>
      </c>
      <c r="G204" s="310"/>
      <c r="H204" s="310" t="s">
        <v>1012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44</v>
      </c>
      <c r="G205" s="310"/>
      <c r="H205" s="310" t="s">
        <v>1013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45</v>
      </c>
      <c r="G206" s="310"/>
      <c r="H206" s="310" t="s">
        <v>1014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/>
      <c r="G207" s="310"/>
      <c r="H207" s="310"/>
      <c r="I207" s="310"/>
      <c r="J207" s="310"/>
      <c r="K207" s="358"/>
    </row>
    <row r="208" s="1" customFormat="1" ht="15" customHeight="1">
      <c r="B208" s="335"/>
      <c r="C208" s="310" t="s">
        <v>955</v>
      </c>
      <c r="D208" s="310"/>
      <c r="E208" s="310"/>
      <c r="F208" s="333" t="s">
        <v>77</v>
      </c>
      <c r="G208" s="310"/>
      <c r="H208" s="310" t="s">
        <v>1015</v>
      </c>
      <c r="I208" s="310"/>
      <c r="J208" s="310"/>
      <c r="K208" s="358"/>
    </row>
    <row r="209" s="1" customFormat="1" ht="15" customHeight="1">
      <c r="B209" s="335"/>
      <c r="C209" s="310"/>
      <c r="D209" s="310"/>
      <c r="E209" s="310"/>
      <c r="F209" s="333" t="s">
        <v>851</v>
      </c>
      <c r="G209" s="310"/>
      <c r="H209" s="310" t="s">
        <v>852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849</v>
      </c>
      <c r="G210" s="310"/>
      <c r="H210" s="310" t="s">
        <v>1016</v>
      </c>
      <c r="I210" s="310"/>
      <c r="J210" s="310"/>
      <c r="K210" s="358"/>
    </row>
    <row r="211" s="1" customFormat="1" ht="15" customHeight="1">
      <c r="B211" s="376"/>
      <c r="C211" s="310"/>
      <c r="D211" s="310"/>
      <c r="E211" s="310"/>
      <c r="F211" s="333" t="s">
        <v>853</v>
      </c>
      <c r="G211" s="371"/>
      <c r="H211" s="362" t="s">
        <v>854</v>
      </c>
      <c r="I211" s="362"/>
      <c r="J211" s="362"/>
      <c r="K211" s="377"/>
    </row>
    <row r="212" s="1" customFormat="1" ht="15" customHeight="1">
      <c r="B212" s="376"/>
      <c r="C212" s="310"/>
      <c r="D212" s="310"/>
      <c r="E212" s="310"/>
      <c r="F212" s="333" t="s">
        <v>855</v>
      </c>
      <c r="G212" s="371"/>
      <c r="H212" s="362" t="s">
        <v>833</v>
      </c>
      <c r="I212" s="362"/>
      <c r="J212" s="362"/>
      <c r="K212" s="377"/>
    </row>
    <row r="213" s="1" customFormat="1" ht="15" customHeight="1">
      <c r="B213" s="376"/>
      <c r="C213" s="310"/>
      <c r="D213" s="310"/>
      <c r="E213" s="310"/>
      <c r="F213" s="333"/>
      <c r="G213" s="371"/>
      <c r="H213" s="362"/>
      <c r="I213" s="362"/>
      <c r="J213" s="362"/>
      <c r="K213" s="377"/>
    </row>
    <row r="214" s="1" customFormat="1" ht="15" customHeight="1">
      <c r="B214" s="376"/>
      <c r="C214" s="310" t="s">
        <v>979</v>
      </c>
      <c r="D214" s="310"/>
      <c r="E214" s="310"/>
      <c r="F214" s="333">
        <v>1</v>
      </c>
      <c r="G214" s="371"/>
      <c r="H214" s="362" t="s">
        <v>1017</v>
      </c>
      <c r="I214" s="362"/>
      <c r="J214" s="362"/>
      <c r="K214" s="377"/>
    </row>
    <row r="215" s="1" customFormat="1" ht="15" customHeight="1">
      <c r="B215" s="376"/>
      <c r="C215" s="310"/>
      <c r="D215" s="310"/>
      <c r="E215" s="310"/>
      <c r="F215" s="333">
        <v>2</v>
      </c>
      <c r="G215" s="371"/>
      <c r="H215" s="362" t="s">
        <v>1018</v>
      </c>
      <c r="I215" s="362"/>
      <c r="J215" s="362"/>
      <c r="K215" s="377"/>
    </row>
    <row r="216" s="1" customFormat="1" ht="15" customHeight="1">
      <c r="B216" s="376"/>
      <c r="C216" s="310"/>
      <c r="D216" s="310"/>
      <c r="E216" s="310"/>
      <c r="F216" s="333">
        <v>3</v>
      </c>
      <c r="G216" s="371"/>
      <c r="H216" s="362" t="s">
        <v>1019</v>
      </c>
      <c r="I216" s="362"/>
      <c r="J216" s="362"/>
      <c r="K216" s="377"/>
    </row>
    <row r="217" s="1" customFormat="1" ht="15" customHeight="1">
      <c r="B217" s="376"/>
      <c r="C217" s="310"/>
      <c r="D217" s="310"/>
      <c r="E217" s="310"/>
      <c r="F217" s="333">
        <v>4</v>
      </c>
      <c r="G217" s="371"/>
      <c r="H217" s="362" t="s">
        <v>1020</v>
      </c>
      <c r="I217" s="362"/>
      <c r="J217" s="362"/>
      <c r="K217" s="377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2021-08-05T14:04:57Z</dcterms:created>
  <dcterms:modified xsi:type="dcterms:W3CDTF">2021-08-05T14:05:04Z</dcterms:modified>
</cp:coreProperties>
</file>